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<sst xmlns="http://schemas.openxmlformats.org/spreadsheetml/2006/main" count="118" uniqueCount="73">
  <si>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</si>
  <si>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</si>
  <si>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</si>
  <si>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</si>
  <si>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</si>
  <si>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</si>
  <si>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</si>
  <si>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</si>
  <si>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</si>
  <si>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</si>
  <si>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</si>
  <si>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</si>
  <si>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</si>
  <si>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</si>
  <si>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</si>
  <si>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</si>
  <si>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</si>
  <si>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</si>
  <si>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</si>
  <si>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</si>
  <si>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</si>
  <si>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</si>
  <si>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</si>
  <si>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</si>
  <si>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</si>
  <si>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</si>
  <si>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</si>
  <si>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</si>
  <si>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</si>
  <si>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</si>
  <si>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</si>
  <si>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</si>
  <si>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</si>
  <si>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</si>
  <si>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</si>
  <si>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</si>
  <si>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</si>
  <si>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</si>
  <si>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</si>
  <si>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</si>
  <si>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</si>
  <si>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</si>
  <si>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</si>
  <si>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</si>
  <si>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</si>
  <si>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</si>
  <si>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</si>
  <si>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</si>
  <si>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</si>
  <si>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</si>
  <si>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</si>
  <si>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</si>
  <si>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</si>
  <si>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</si>
  <si>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</si>
  <si>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</si>
  <si>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</si>
  <si>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</si>
  <si>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</si>
  <si>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</si>
  <si>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</si>
  <si>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</si>
  <si>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</si>
  <si>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</si>
  <si>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</si>
  <si>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</si>
  <si>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</si>
  <si>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</si>
  <si>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</si>
  <si>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</si>
  <si>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</si>
  <si>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104年12月來臺旅客人次～按停留夜數分
Table 1-8  Visitor Arrivals  by Length of Stay,
December,2015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</si>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</sst>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5224.0</v>
      </c>
      <c r="E3" s="4" t="n">
        <v>19740.0</v>
      </c>
      <c r="F3" s="4" t="n">
        <v>50529.0</v>
      </c>
      <c r="G3" s="4" t="n">
        <v>37059.0</v>
      </c>
      <c r="H3" s="4" t="n">
        <v>26475.0</v>
      </c>
      <c r="I3" s="4" t="n">
        <v>4393.0</v>
      </c>
      <c r="J3" s="4" t="n">
        <v>858.0</v>
      </c>
      <c r="K3" s="4" t="n">
        <v>193.0</v>
      </c>
      <c r="L3" s="4" t="n">
        <v>157.0</v>
      </c>
      <c r="M3" s="4" t="n">
        <v>4859.0</v>
      </c>
      <c r="N3" s="11" t="n">
        <f>SUM(D3:M3)</f>
        <v>149487.0</v>
      </c>
      <c r="O3" s="4" t="n">
        <v>743199.0</v>
      </c>
      <c r="P3" s="4" t="n">
        <v>576994.0</v>
      </c>
      <c r="Q3" s="11" t="n">
        <f>SUM(D3:L3)</f>
        <v>144628.0</v>
      </c>
      <c r="R3" s="6" t="n">
        <f ref="R3:R48" si="0" t="shared">IF(P3&lt;&gt;0,P3/SUM(D3:L3),0)</f>
        <v>3.9895041070885306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12278.0</v>
      </c>
      <c r="E4" s="5" t="n">
        <v>8637.0</v>
      </c>
      <c r="F4" s="5" t="n">
        <v>10774.0</v>
      </c>
      <c r="G4" s="5" t="n">
        <v>17022.0</v>
      </c>
      <c r="H4" s="5" t="n">
        <v>230400.0</v>
      </c>
      <c r="I4" s="5" t="n">
        <v>28405.0</v>
      </c>
      <c r="J4" s="5" t="n">
        <v>2089.0</v>
      </c>
      <c r="K4" s="5" t="n">
        <v>1280.0</v>
      </c>
      <c r="L4" s="5" t="n">
        <v>1675.0</v>
      </c>
      <c r="M4" s="5" t="n">
        <v>17914.0</v>
      </c>
      <c r="N4" s="11" t="n">
        <f ref="N4:N14" si="1" t="shared">SUM(D4:M4)</f>
        <v>330474.0</v>
      </c>
      <c r="O4" s="5" t="n">
        <v>2888781.0</v>
      </c>
      <c r="P4" s="5" t="n">
        <v>2198150.0</v>
      </c>
      <c r="Q4" s="11" t="n">
        <f ref="Q4:Q48" si="2" t="shared">SUM(D4:L4)</f>
        <v>312560.0</v>
      </c>
      <c r="R4" s="6" t="n">
        <f si="0" t="shared"/>
        <v>7.032729715894548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11419.0</v>
      </c>
      <c r="E5" s="5" t="n">
        <v>46729.0</v>
      </c>
      <c r="F5" s="5" t="n">
        <v>51175.0</v>
      </c>
      <c r="G5" s="5" t="n">
        <v>18398.0</v>
      </c>
      <c r="H5" s="5" t="n">
        <v>9200.0</v>
      </c>
      <c r="I5" s="5" t="n">
        <v>4361.0</v>
      </c>
      <c r="J5" s="5" t="n">
        <v>2858.0</v>
      </c>
      <c r="K5" s="5" t="n">
        <v>2072.0</v>
      </c>
      <c r="L5" s="5" t="n">
        <v>1549.0</v>
      </c>
      <c r="M5" s="5" t="n">
        <v>2160.0</v>
      </c>
      <c r="N5" s="11" t="n">
        <f si="1" t="shared"/>
        <v>149921.0</v>
      </c>
      <c r="O5" s="5" t="n">
        <v>1061356.0</v>
      </c>
      <c r="P5" s="5" t="n">
        <v>701661.0</v>
      </c>
      <c r="Q5" s="11" t="n">
        <f si="2" t="shared"/>
        <v>147761.0</v>
      </c>
      <c r="R5" s="6" t="n">
        <f si="0" t="shared"/>
        <v>4.748621084047888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2318.0</v>
      </c>
      <c r="E6" s="5" t="n">
        <v>8168.0</v>
      </c>
      <c r="F6" s="5" t="n">
        <v>34459.0</v>
      </c>
      <c r="G6" s="5" t="n">
        <v>10519.0</v>
      </c>
      <c r="H6" s="5" t="n">
        <v>5170.0</v>
      </c>
      <c r="I6" s="5" t="n">
        <v>1324.0</v>
      </c>
      <c r="J6" s="5" t="n">
        <v>570.0</v>
      </c>
      <c r="K6" s="5" t="n">
        <v>386.0</v>
      </c>
      <c r="L6" s="5" t="n">
        <v>339.0</v>
      </c>
      <c r="M6" s="5" t="n">
        <v>569.0</v>
      </c>
      <c r="N6" s="11" t="n">
        <f si="1" t="shared"/>
        <v>63822.0</v>
      </c>
      <c r="O6" s="5" t="n">
        <v>368347.0</v>
      </c>
      <c r="P6" s="5" t="n">
        <v>261544.0</v>
      </c>
      <c r="Q6" s="11" t="n">
        <f si="2" t="shared"/>
        <v>63253.0</v>
      </c>
      <c r="R6" s="6" t="n">
        <f si="0" t="shared"/>
        <v>4.1348868828355965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213.0</v>
      </c>
      <c r="E7" s="5" t="n">
        <v>227.0</v>
      </c>
      <c r="F7" s="5" t="n">
        <v>349.0</v>
      </c>
      <c r="G7" s="5" t="n">
        <v>261.0</v>
      </c>
      <c r="H7" s="5" t="n">
        <v>364.0</v>
      </c>
      <c r="I7" s="5" t="n">
        <v>292.0</v>
      </c>
      <c r="J7" s="5" t="n">
        <v>211.0</v>
      </c>
      <c r="K7" s="5" t="n">
        <v>134.0</v>
      </c>
      <c r="L7" s="5" t="n">
        <v>77.0</v>
      </c>
      <c r="M7" s="5" t="n">
        <v>248.0</v>
      </c>
      <c r="N7" s="11" t="n">
        <f si="1" t="shared"/>
        <v>2376.0</v>
      </c>
      <c r="O7" s="5" t="n">
        <v>91434.0</v>
      </c>
      <c r="P7" s="5" t="n">
        <v>24790.0</v>
      </c>
      <c r="Q7" s="11" t="n">
        <f si="2" t="shared"/>
        <v>2128.0</v>
      </c>
      <c r="R7" s="6" t="n">
        <f si="0" t="shared"/>
        <v>11.649436090225564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110.0</v>
      </c>
      <c r="E8" s="5" t="n">
        <v>228.0</v>
      </c>
      <c r="F8" s="5" t="n">
        <v>255.0</v>
      </c>
      <c r="G8" s="5" t="n">
        <v>181.0</v>
      </c>
      <c r="H8" s="5" t="n">
        <v>326.0</v>
      </c>
      <c r="I8" s="5" t="n">
        <v>224.0</v>
      </c>
      <c r="J8" s="5" t="n">
        <v>78.0</v>
      </c>
      <c r="K8" s="5" t="n">
        <v>42.0</v>
      </c>
      <c r="L8" s="5" t="n">
        <v>15.0</v>
      </c>
      <c r="M8" s="5" t="n">
        <v>43.0</v>
      </c>
      <c r="N8" s="11" t="n">
        <f si="1" t="shared"/>
        <v>1502.0</v>
      </c>
      <c r="O8" s="5" t="n">
        <v>20489.0</v>
      </c>
      <c r="P8" s="5" t="n">
        <v>10911.0</v>
      </c>
      <c r="Q8" s="11" t="n">
        <f si="2" t="shared"/>
        <v>1459.0</v>
      </c>
      <c r="R8" s="6" t="n">
        <f si="0" t="shared"/>
        <v>7.4784098697738175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1458.0</v>
      </c>
      <c r="E9" s="5" t="n">
        <v>1139.0</v>
      </c>
      <c r="F9" s="5" t="n">
        <v>2164.0</v>
      </c>
      <c r="G9" s="5" t="n">
        <v>4021.0</v>
      </c>
      <c r="H9" s="5" t="n">
        <v>33881.0</v>
      </c>
      <c r="I9" s="5" t="n">
        <v>15485.0</v>
      </c>
      <c r="J9" s="5" t="n">
        <v>2160.0</v>
      </c>
      <c r="K9" s="5" t="n">
        <v>427.0</v>
      </c>
      <c r="L9" s="5" t="n">
        <v>262.0</v>
      </c>
      <c r="M9" s="5" t="n">
        <v>1094.0</v>
      </c>
      <c r="N9" s="11" t="n">
        <f si="1" t="shared"/>
        <v>62091.0</v>
      </c>
      <c r="O9" s="5" t="n">
        <v>715325.0</v>
      </c>
      <c r="P9" s="5" t="n">
        <v>470810.0</v>
      </c>
      <c r="Q9" s="11" t="n">
        <f si="2" t="shared"/>
        <v>60997.0</v>
      </c>
      <c r="R9" s="6" t="n">
        <f si="0" t="shared"/>
        <v>7.718576323425742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1220.0</v>
      </c>
      <c r="E10" s="5" t="n">
        <v>2017.0</v>
      </c>
      <c r="F10" s="5" t="n">
        <v>3115.0</v>
      </c>
      <c r="G10" s="5" t="n">
        <v>5981.0</v>
      </c>
      <c r="H10" s="5" t="n">
        <v>33822.0</v>
      </c>
      <c r="I10" s="5" t="n">
        <v>19139.0</v>
      </c>
      <c r="J10" s="5" t="n">
        <v>1766.0</v>
      </c>
      <c r="K10" s="5" t="n">
        <v>243.0</v>
      </c>
      <c r="L10" s="5" t="n">
        <v>93.0</v>
      </c>
      <c r="M10" s="5" t="n">
        <v>213.0</v>
      </c>
      <c r="N10" s="11" t="n">
        <f si="1" t="shared"/>
        <v>67609.0</v>
      </c>
      <c r="O10" s="5" t="n">
        <v>527916.0</v>
      </c>
      <c r="P10" s="5" t="n">
        <v>485419.0</v>
      </c>
      <c r="Q10" s="11" t="n">
        <f si="2" t="shared"/>
        <v>67396.0</v>
      </c>
      <c r="R10" s="6" t="n">
        <f si="0" t="shared"/>
        <v>7.20248976200368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562.0</v>
      </c>
      <c r="E11" s="5" t="n">
        <v>459.0</v>
      </c>
      <c r="F11" s="5" t="n">
        <v>619.0</v>
      </c>
      <c r="G11" s="5" t="n">
        <v>760.0</v>
      </c>
      <c r="H11" s="5" t="n">
        <v>2214.0</v>
      </c>
      <c r="I11" s="5" t="n">
        <v>1353.0</v>
      </c>
      <c r="J11" s="5" t="n">
        <v>958.0</v>
      </c>
      <c r="K11" s="5" t="n">
        <v>450.0</v>
      </c>
      <c r="L11" s="5" t="n">
        <v>163.0</v>
      </c>
      <c r="M11" s="5" t="n">
        <v>8091.0</v>
      </c>
      <c r="N11" s="11" t="n">
        <f si="1" t="shared"/>
        <v>15629.0</v>
      </c>
      <c r="O11" s="5" t="n">
        <v>7351148.0</v>
      </c>
      <c r="P11" s="5" t="n">
        <v>88268.0</v>
      </c>
      <c r="Q11" s="11" t="n">
        <f si="2" t="shared"/>
        <v>7538.0</v>
      </c>
      <c r="R11" s="6" t="n">
        <f si="0" t="shared"/>
        <v>11.709737330856992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684.0</v>
      </c>
      <c r="E12" s="5" t="n">
        <v>616.0</v>
      </c>
      <c r="F12" s="5" t="n">
        <v>1263.0</v>
      </c>
      <c r="G12" s="5" t="n">
        <v>1297.0</v>
      </c>
      <c r="H12" s="5" t="n">
        <v>2113.0</v>
      </c>
      <c r="I12" s="5" t="n">
        <v>925.0</v>
      </c>
      <c r="J12" s="5" t="n">
        <v>552.0</v>
      </c>
      <c r="K12" s="5" t="n">
        <v>271.0</v>
      </c>
      <c r="L12" s="5" t="n">
        <v>271.0</v>
      </c>
      <c r="M12" s="5" t="n">
        <v>6858.0</v>
      </c>
      <c r="N12" s="11" t="n">
        <f si="1" t="shared"/>
        <v>14850.0</v>
      </c>
      <c r="O12" s="5" t="n">
        <v>4070952.0</v>
      </c>
      <c r="P12" s="5" t="n">
        <v>78592.0</v>
      </c>
      <c r="Q12" s="11" t="n">
        <f si="2" t="shared"/>
        <v>7992.0</v>
      </c>
      <c r="R12" s="6" t="n">
        <f si="0" t="shared"/>
        <v>9.833833833833834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279.0</v>
      </c>
      <c r="E13" s="5" t="n">
        <v>1178.0</v>
      </c>
      <c r="F13" s="5" t="n">
        <v>2379.0</v>
      </c>
      <c r="G13" s="5" t="n">
        <v>2174.0</v>
      </c>
      <c r="H13" s="5" t="n">
        <v>2496.0</v>
      </c>
      <c r="I13" s="5" t="n">
        <v>801.0</v>
      </c>
      <c r="J13" s="5" t="n">
        <v>209.0</v>
      </c>
      <c r="K13" s="5" t="n">
        <v>165.0</v>
      </c>
      <c r="L13" s="5" t="n">
        <v>118.0</v>
      </c>
      <c r="M13" s="5" t="n">
        <v>3376.0</v>
      </c>
      <c r="N13" s="11" t="n">
        <f si="1" t="shared"/>
        <v>13175.0</v>
      </c>
      <c r="O13" s="5" t="n">
        <v>1932243.0</v>
      </c>
      <c r="P13" s="5" t="n">
        <v>61944.0</v>
      </c>
      <c r="Q13" s="11" t="n">
        <f si="2" t="shared"/>
        <v>9799.0</v>
      </c>
      <c r="R13" s="6" t="n">
        <f si="0" t="shared"/>
        <v>6.321461373609552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106.0</v>
      </c>
      <c r="E14" s="5" t="n">
        <v>169.0</v>
      </c>
      <c r="F14" s="5" t="n">
        <v>392.0</v>
      </c>
      <c r="G14" s="5" t="n">
        <v>839.0</v>
      </c>
      <c r="H14" s="5" t="n">
        <v>1054.0</v>
      </c>
      <c r="I14" s="5" t="n">
        <v>495.0</v>
      </c>
      <c r="J14" s="5" t="n">
        <v>445.0</v>
      </c>
      <c r="K14" s="5" t="n">
        <v>371.0</v>
      </c>
      <c r="L14" s="5" t="n">
        <v>763.0</v>
      </c>
      <c r="M14" s="5" t="n">
        <v>6081.0</v>
      </c>
      <c r="N14" s="11" t="n">
        <f si="1" t="shared"/>
        <v>10715.0</v>
      </c>
      <c r="O14" s="5" t="n">
        <v>4590719.0</v>
      </c>
      <c r="P14" s="5" t="n">
        <v>106162.0</v>
      </c>
      <c r="Q14" s="11" t="n">
        <f si="2" t="shared"/>
        <v>4634.0</v>
      </c>
      <c r="R14" s="6" t="n">
        <f si="0" t="shared"/>
        <v>22.909365558912388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86.0</v>
      </c>
      <c r="E15" s="5" t="n">
        <f ref="E15:M15" si="3" t="shared">E16-E9-E10-E11-E12-E13-E14</f>
        <v>72.0</v>
      </c>
      <c r="F15" s="5" t="n">
        <f si="3" t="shared"/>
        <v>92.0</v>
      </c>
      <c r="G15" s="5" t="n">
        <f si="3" t="shared"/>
        <v>82.0</v>
      </c>
      <c r="H15" s="5" t="n">
        <f si="3" t="shared"/>
        <v>299.0</v>
      </c>
      <c r="I15" s="5" t="n">
        <f si="3" t="shared"/>
        <v>216.0</v>
      </c>
      <c r="J15" s="5" t="n">
        <f si="3" t="shared"/>
        <v>147.0</v>
      </c>
      <c r="K15" s="5" t="n">
        <f si="3" t="shared"/>
        <v>27.0</v>
      </c>
      <c r="L15" s="5" t="n">
        <f si="3" t="shared"/>
        <v>38.0</v>
      </c>
      <c r="M15" s="5" t="n">
        <f si="3" t="shared"/>
        <v>73.0</v>
      </c>
      <c r="N15" s="5" t="n">
        <f ref="N15" si="4" t="shared">N16-N9-N10-N11-N12-N13-N14</f>
        <v>1132.0</v>
      </c>
      <c r="O15" s="5" t="n">
        <f>O16-O9-O10-O11-O12-O13-O14</f>
        <v>35645.0</v>
      </c>
      <c r="P15" s="5" t="n">
        <f>P16-P9-P10-P11-P12-P13-P14</f>
        <v>12476.0</v>
      </c>
      <c r="Q15" s="11" t="n">
        <f si="2" t="shared"/>
        <v>1059.0</v>
      </c>
      <c r="R15" s="6" t="n">
        <f si="0" t="shared"/>
        <v>11.780925401322001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4395.0</v>
      </c>
      <c r="E16" s="5" t="n">
        <v>5650.0</v>
      </c>
      <c r="F16" s="5" t="n">
        <v>10024.0</v>
      </c>
      <c r="G16" s="5" t="n">
        <v>15154.0</v>
      </c>
      <c r="H16" s="5" t="n">
        <v>75879.0</v>
      </c>
      <c r="I16" s="5" t="n">
        <v>38414.0</v>
      </c>
      <c r="J16" s="5" t="n">
        <v>6237.0</v>
      </c>
      <c r="K16" s="5" t="n">
        <v>1954.0</v>
      </c>
      <c r="L16" s="5" t="n">
        <v>1708.0</v>
      </c>
      <c r="M16" s="5" t="n">
        <v>25786.0</v>
      </c>
      <c r="N16" s="11" t="n">
        <f ref="N16:N48" si="5" t="shared">SUM(D16:M16)</f>
        <v>185201.0</v>
      </c>
      <c r="O16" s="5" t="n">
        <v>1.9223948E7</v>
      </c>
      <c r="P16" s="5" t="n">
        <v>1303671.0</v>
      </c>
      <c r="Q16" s="11" t="n">
        <f si="2" t="shared"/>
        <v>159415.0</v>
      </c>
      <c r="R16" s="6" t="n">
        <f si="0" t="shared"/>
        <v>8.1778439920961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40.0</v>
      </c>
      <c r="E17" s="5" t="n">
        <f ref="E17:M17" si="6" t="shared">E18-E16-E3-E4-E5-E6-E7-E8</f>
        <v>37.0</v>
      </c>
      <c r="F17" s="5" t="n">
        <f si="6" t="shared"/>
        <v>77.0</v>
      </c>
      <c r="G17" s="5" t="n">
        <f si="6" t="shared"/>
        <v>88.0</v>
      </c>
      <c r="H17" s="5" t="n">
        <f si="6" t="shared"/>
        <v>126.0</v>
      </c>
      <c r="I17" s="5" t="n">
        <f si="6" t="shared"/>
        <v>61.0</v>
      </c>
      <c r="J17" s="5" t="n">
        <f si="6" t="shared"/>
        <v>65.0</v>
      </c>
      <c r="K17" s="5" t="n">
        <f si="6" t="shared"/>
        <v>97.0</v>
      </c>
      <c r="L17" s="5" t="n">
        <f si="6" t="shared"/>
        <v>46.0</v>
      </c>
      <c r="M17" s="5" t="n">
        <f si="6" t="shared"/>
        <v>128.0</v>
      </c>
      <c r="N17" s="11" t="n">
        <f si="5" t="shared"/>
        <v>765.0</v>
      </c>
      <c r="O17" s="5" t="n">
        <f>O18-O16-O3-O4-O5-O6-O7-O8</f>
        <v>134646.0</v>
      </c>
      <c r="P17" s="5" t="n">
        <f>P18-P16-P3-P4-P5-P6-P7-P8</f>
        <v>12118.0</v>
      </c>
      <c r="Q17" s="11" t="n">
        <f si="2" t="shared"/>
        <v>637.0</v>
      </c>
      <c r="R17" s="6" t="n">
        <f si="0" t="shared"/>
        <v>19.02354788069074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35997.0</v>
      </c>
      <c r="E18" s="5" t="n">
        <v>89416.0</v>
      </c>
      <c r="F18" s="5" t="n">
        <v>157642.0</v>
      </c>
      <c r="G18" s="5" t="n">
        <v>98682.0</v>
      </c>
      <c r="H18" s="5" t="n">
        <v>347940.0</v>
      </c>
      <c r="I18" s="5" t="n">
        <v>77474.0</v>
      </c>
      <c r="J18" s="5" t="n">
        <v>12966.0</v>
      </c>
      <c r="K18" s="5" t="n">
        <v>6158.0</v>
      </c>
      <c r="L18" s="5" t="n">
        <v>5566.0</v>
      </c>
      <c r="M18" s="5" t="n">
        <v>51707.0</v>
      </c>
      <c r="N18" s="11" t="n">
        <f si="5" t="shared"/>
        <v>883548.0</v>
      </c>
      <c r="O18" s="5" t="n">
        <v>2.45322E7</v>
      </c>
      <c r="P18" s="5" t="n">
        <v>5089839.0</v>
      </c>
      <c r="Q18" s="11" t="n">
        <f si="2" t="shared"/>
        <v>831841.0</v>
      </c>
      <c r="R18" s="6" t="n">
        <f si="0" t="shared"/>
        <v>6.118764283078137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404.0</v>
      </c>
      <c r="E19" s="5" t="n">
        <v>726.0</v>
      </c>
      <c r="F19" s="5" t="n">
        <v>1490.0</v>
      </c>
      <c r="G19" s="5" t="n">
        <v>1188.0</v>
      </c>
      <c r="H19" s="5" t="n">
        <v>1758.0</v>
      </c>
      <c r="I19" s="5" t="n">
        <v>1207.0</v>
      </c>
      <c r="J19" s="5" t="n">
        <v>568.0</v>
      </c>
      <c r="K19" s="5" t="n">
        <v>287.0</v>
      </c>
      <c r="L19" s="5" t="n">
        <v>196.0</v>
      </c>
      <c r="M19" s="5" t="n">
        <v>312.0</v>
      </c>
      <c r="N19" s="11" t="n">
        <f si="5" t="shared"/>
        <v>8136.0</v>
      </c>
      <c r="O19" s="5" t="n">
        <v>150134.0</v>
      </c>
      <c r="P19" s="5" t="n">
        <v>73547.0</v>
      </c>
      <c r="Q19" s="11" t="n">
        <f si="2" t="shared"/>
        <v>7824.0</v>
      </c>
      <c r="R19" s="6" t="n">
        <f si="0" t="shared"/>
        <v>9.400178936605316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3406.0</v>
      </c>
      <c r="E20" s="5" t="n">
        <v>3767.0</v>
      </c>
      <c r="F20" s="5" t="n">
        <v>4604.0</v>
      </c>
      <c r="G20" s="5" t="n">
        <v>4042.0</v>
      </c>
      <c r="H20" s="5" t="n">
        <v>8388.0</v>
      </c>
      <c r="I20" s="5" t="n">
        <v>9134.0</v>
      </c>
      <c r="J20" s="5" t="n">
        <v>3879.0</v>
      </c>
      <c r="K20" s="5" t="n">
        <v>1529.0</v>
      </c>
      <c r="L20" s="5" t="n">
        <v>1090.0</v>
      </c>
      <c r="M20" s="5" t="n">
        <v>1604.0</v>
      </c>
      <c r="N20" s="11" t="n">
        <f si="5" t="shared"/>
        <v>41443.0</v>
      </c>
      <c r="O20" s="5" t="n">
        <v>774934.0</v>
      </c>
      <c r="P20" s="5" t="n">
        <v>419436.0</v>
      </c>
      <c r="Q20" s="11" t="n">
        <f si="2" t="shared"/>
        <v>39839.0</v>
      </c>
      <c r="R20" s="6" t="n">
        <f si="0" t="shared"/>
        <v>10.52827631215643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17.0</v>
      </c>
      <c r="E21" s="5" t="n">
        <v>28.0</v>
      </c>
      <c r="F21" s="5" t="n">
        <v>20.0</v>
      </c>
      <c r="G21" s="5" t="n">
        <v>27.0</v>
      </c>
      <c r="H21" s="5" t="n">
        <v>22.0</v>
      </c>
      <c r="I21" s="5" t="n">
        <v>30.0</v>
      </c>
      <c r="J21" s="5" t="n">
        <v>10.0</v>
      </c>
      <c r="K21" s="5" t="n">
        <v>14.0</v>
      </c>
      <c r="L21" s="5" t="n">
        <v>5.0</v>
      </c>
      <c r="M21" s="5" t="n">
        <v>25.0</v>
      </c>
      <c r="N21" s="11" t="n">
        <f si="5" t="shared"/>
        <v>198.0</v>
      </c>
      <c r="O21" s="5" t="n">
        <v>7284.0</v>
      </c>
      <c r="P21" s="5" t="n">
        <v>1868.0</v>
      </c>
      <c r="Q21" s="11" t="n">
        <f si="2" t="shared"/>
        <v>173.0</v>
      </c>
      <c r="R21" s="6" t="n">
        <f si="0" t="shared"/>
        <v>10.797687861271676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17.0</v>
      </c>
      <c r="E22" s="5" t="n">
        <v>13.0</v>
      </c>
      <c r="F22" s="5" t="n">
        <v>35.0</v>
      </c>
      <c r="G22" s="5" t="n">
        <v>14.0</v>
      </c>
      <c r="H22" s="5" t="n">
        <v>50.0</v>
      </c>
      <c r="I22" s="5" t="n">
        <v>46.0</v>
      </c>
      <c r="J22" s="5" t="n">
        <v>16.0</v>
      </c>
      <c r="K22" s="5" t="n">
        <v>13.0</v>
      </c>
      <c r="L22" s="5" t="n">
        <v>8.0</v>
      </c>
      <c r="M22" s="5" t="n">
        <v>38.0</v>
      </c>
      <c r="N22" s="11" t="n">
        <f si="5" t="shared"/>
        <v>250.0</v>
      </c>
      <c r="O22" s="5" t="n">
        <v>16867.0</v>
      </c>
      <c r="P22" s="5" t="n">
        <v>2613.0</v>
      </c>
      <c r="Q22" s="11" t="n">
        <f si="2" t="shared"/>
        <v>212.0</v>
      </c>
      <c r="R22" s="6" t="n">
        <f si="0" t="shared"/>
        <v>12.325471698113208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1.0</v>
      </c>
      <c r="E23" s="5" t="n">
        <v>7.0</v>
      </c>
      <c r="F23" s="5" t="n">
        <v>3.0</v>
      </c>
      <c r="G23" s="5" t="n">
        <v>10.0</v>
      </c>
      <c r="H23" s="5" t="n">
        <v>11.0</v>
      </c>
      <c r="I23" s="5" t="n">
        <v>28.0</v>
      </c>
      <c r="J23" s="5" t="n">
        <v>8.0</v>
      </c>
      <c r="K23" s="5" t="n">
        <v>8.0</v>
      </c>
      <c r="L23" s="5" t="n">
        <v>1.0</v>
      </c>
      <c r="M23" s="5" t="n">
        <v>1.0</v>
      </c>
      <c r="N23" s="11" t="n">
        <f si="5" t="shared"/>
        <v>78.0</v>
      </c>
      <c r="O23" s="5" t="n">
        <v>1222.0</v>
      </c>
      <c r="P23" s="5" t="n">
        <v>1042.0</v>
      </c>
      <c r="Q23" s="11" t="n">
        <f si="2" t="shared"/>
        <v>77.0</v>
      </c>
      <c r="R23" s="6" t="n">
        <f si="0" t="shared"/>
        <v>13.532467532467532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14.0</v>
      </c>
      <c r="E24" s="5" t="n">
        <f ref="E24:M24" si="7" t="shared">E25-E19-E20-E21-E22-E23</f>
        <v>35.0</v>
      </c>
      <c r="F24" s="5" t="n">
        <f si="7" t="shared"/>
        <v>46.0</v>
      </c>
      <c r="G24" s="5" t="n">
        <f si="7" t="shared"/>
        <v>38.0</v>
      </c>
      <c r="H24" s="5" t="n">
        <f si="7" t="shared"/>
        <v>81.0</v>
      </c>
      <c r="I24" s="5" t="n">
        <f si="7" t="shared"/>
        <v>70.0</v>
      </c>
      <c r="J24" s="5" t="n">
        <f si="7" t="shared"/>
        <v>67.0</v>
      </c>
      <c r="K24" s="5" t="n">
        <f si="7" t="shared"/>
        <v>45.0</v>
      </c>
      <c r="L24" s="5" t="n">
        <f si="7" t="shared"/>
        <v>32.0</v>
      </c>
      <c r="M24" s="5" t="n">
        <f si="7" t="shared"/>
        <v>157.0</v>
      </c>
      <c r="N24" s="11" t="n">
        <f si="5" t="shared"/>
        <v>585.0</v>
      </c>
      <c r="O24" s="5" t="n">
        <f>O25-O19-O20-O21-O22-O23</f>
        <v>44097.0</v>
      </c>
      <c r="P24" s="5" t="n">
        <f>P25-P19-P20-P21-P22-P23</f>
        <v>7596.0</v>
      </c>
      <c r="Q24" s="11" t="n">
        <f si="2" t="shared"/>
        <v>428.0</v>
      </c>
      <c r="R24" s="6" t="n">
        <f si="0" t="shared"/>
        <v>17.747663551401867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3859.0</v>
      </c>
      <c r="E25" s="5" t="n">
        <v>4576.0</v>
      </c>
      <c r="F25" s="5" t="n">
        <v>6198.0</v>
      </c>
      <c r="G25" s="5" t="n">
        <v>5319.0</v>
      </c>
      <c r="H25" s="5" t="n">
        <v>10310.0</v>
      </c>
      <c r="I25" s="5" t="n">
        <v>10515.0</v>
      </c>
      <c r="J25" s="5" t="n">
        <v>4548.0</v>
      </c>
      <c r="K25" s="5" t="n">
        <v>1896.0</v>
      </c>
      <c r="L25" s="5" t="n">
        <v>1332.0</v>
      </c>
      <c r="M25" s="5" t="n">
        <v>2137.0</v>
      </c>
      <c r="N25" s="11" t="n">
        <f si="5" t="shared"/>
        <v>50690.0</v>
      </c>
      <c r="O25" s="5" t="n">
        <v>994538.0</v>
      </c>
      <c r="P25" s="5" t="n">
        <v>506102.0</v>
      </c>
      <c r="Q25" s="11" t="n">
        <f si="2" t="shared"/>
        <v>48553.0</v>
      </c>
      <c r="R25" s="6" t="n">
        <f si="0" t="shared"/>
        <v>10.423701933969065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39.0</v>
      </c>
      <c r="E26" s="5" t="n">
        <v>49.0</v>
      </c>
      <c r="F26" s="5" t="n">
        <v>46.0</v>
      </c>
      <c r="G26" s="5" t="n">
        <v>45.0</v>
      </c>
      <c r="H26" s="5" t="n">
        <v>77.0</v>
      </c>
      <c r="I26" s="5" t="n">
        <v>67.0</v>
      </c>
      <c r="J26" s="5" t="n">
        <v>28.0</v>
      </c>
      <c r="K26" s="5" t="n">
        <v>22.0</v>
      </c>
      <c r="L26" s="5" t="n">
        <v>11.0</v>
      </c>
      <c r="M26" s="5" t="n">
        <v>11.0</v>
      </c>
      <c r="N26" s="11" t="n">
        <f si="5" t="shared"/>
        <v>395.0</v>
      </c>
      <c r="O26" s="5" t="n">
        <v>6136.0</v>
      </c>
      <c r="P26" s="5" t="n">
        <v>4109.0</v>
      </c>
      <c r="Q26" s="11" t="n">
        <f si="2" t="shared"/>
        <v>384.0</v>
      </c>
      <c r="R26" s="6" t="n">
        <f si="0" t="shared"/>
        <v>10.700520833333334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219.0</v>
      </c>
      <c r="E27" s="5" t="n">
        <v>310.0</v>
      </c>
      <c r="F27" s="5" t="n">
        <v>272.0</v>
      </c>
      <c r="G27" s="5" t="n">
        <v>217.0</v>
      </c>
      <c r="H27" s="5" t="n">
        <v>444.0</v>
      </c>
      <c r="I27" s="5" t="n">
        <v>561.0</v>
      </c>
      <c r="J27" s="5" t="n">
        <v>277.0</v>
      </c>
      <c r="K27" s="5" t="n">
        <v>207.0</v>
      </c>
      <c r="L27" s="5" t="n">
        <v>193.0</v>
      </c>
      <c r="M27" s="5" t="n">
        <v>249.0</v>
      </c>
      <c r="N27" s="11" t="n">
        <f si="5" t="shared"/>
        <v>2949.0</v>
      </c>
      <c r="O27" s="5" t="n">
        <v>83828.0</v>
      </c>
      <c r="P27" s="5" t="n">
        <v>41259.0</v>
      </c>
      <c r="Q27" s="11" t="n">
        <f si="2" t="shared"/>
        <v>2700.0</v>
      </c>
      <c r="R27" s="6" t="n">
        <f si="0" t="shared"/>
        <v>15.28111111111111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308.0</v>
      </c>
      <c r="E28" s="5" t="n">
        <v>481.0</v>
      </c>
      <c r="F28" s="5" t="n">
        <v>453.0</v>
      </c>
      <c r="G28" s="5" t="n">
        <v>356.0</v>
      </c>
      <c r="H28" s="5" t="n">
        <v>647.0</v>
      </c>
      <c r="I28" s="5" t="n">
        <v>644.0</v>
      </c>
      <c r="J28" s="5" t="n">
        <v>335.0</v>
      </c>
      <c r="K28" s="5" t="n">
        <v>211.0</v>
      </c>
      <c r="L28" s="5" t="n">
        <v>152.0</v>
      </c>
      <c r="M28" s="5" t="n">
        <v>176.0</v>
      </c>
      <c r="N28" s="11" t="n">
        <f si="5" t="shared"/>
        <v>3763.0</v>
      </c>
      <c r="O28" s="5" t="n">
        <v>74064.0</v>
      </c>
      <c r="P28" s="5" t="n">
        <v>42981.0</v>
      </c>
      <c r="Q28" s="11" t="n">
        <f si="2" t="shared"/>
        <v>3587.0</v>
      </c>
      <c r="R28" s="6" t="n">
        <f si="0" t="shared"/>
        <v>11.982436576526345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120.0</v>
      </c>
      <c r="E29" s="5" t="n">
        <v>179.0</v>
      </c>
      <c r="F29" s="5" t="n">
        <v>171.0</v>
      </c>
      <c r="G29" s="5" t="n">
        <v>102.0</v>
      </c>
      <c r="H29" s="5" t="n">
        <v>152.0</v>
      </c>
      <c r="I29" s="5" t="n">
        <v>150.0</v>
      </c>
      <c r="J29" s="5" t="n">
        <v>84.0</v>
      </c>
      <c r="K29" s="5" t="n">
        <v>73.0</v>
      </c>
      <c r="L29" s="5" t="n">
        <v>52.0</v>
      </c>
      <c r="M29" s="5" t="n">
        <v>52.0</v>
      </c>
      <c r="N29" s="11" t="n">
        <f si="5" t="shared"/>
        <v>1135.0</v>
      </c>
      <c r="O29" s="5" t="n">
        <v>23195.0</v>
      </c>
      <c r="P29" s="5" t="n">
        <v>12816.0</v>
      </c>
      <c r="Q29" s="11" t="n">
        <f si="2" t="shared"/>
        <v>1083.0</v>
      </c>
      <c r="R29" s="6" t="n">
        <f si="0" t="shared"/>
        <v>11.833795013850416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117.0</v>
      </c>
      <c r="E30" s="5" t="n">
        <v>141.0</v>
      </c>
      <c r="F30" s="5" t="n">
        <v>247.0</v>
      </c>
      <c r="G30" s="5" t="n">
        <v>144.0</v>
      </c>
      <c r="H30" s="5" t="n">
        <v>234.0</v>
      </c>
      <c r="I30" s="5" t="n">
        <v>292.0</v>
      </c>
      <c r="J30" s="5" t="n">
        <v>142.0</v>
      </c>
      <c r="K30" s="5" t="n">
        <v>64.0</v>
      </c>
      <c r="L30" s="5" t="n">
        <v>31.0</v>
      </c>
      <c r="M30" s="5" t="n">
        <v>51.0</v>
      </c>
      <c r="N30" s="11" t="n">
        <f si="5" t="shared"/>
        <v>1463.0</v>
      </c>
      <c r="O30" s="5" t="n">
        <v>27849.0</v>
      </c>
      <c r="P30" s="5" t="n">
        <v>14401.0</v>
      </c>
      <c r="Q30" s="11" t="n">
        <f si="2" t="shared"/>
        <v>1412.0</v>
      </c>
      <c r="R30" s="6" t="n">
        <f si="0" t="shared"/>
        <v>10.19900849858357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52.0</v>
      </c>
      <c r="E31" s="5" t="n">
        <v>89.0</v>
      </c>
      <c r="F31" s="5" t="n">
        <v>73.0</v>
      </c>
      <c r="G31" s="5" t="n">
        <v>71.0</v>
      </c>
      <c r="H31" s="5" t="n">
        <v>126.0</v>
      </c>
      <c r="I31" s="5" t="n">
        <v>145.0</v>
      </c>
      <c r="J31" s="5" t="n">
        <v>92.0</v>
      </c>
      <c r="K31" s="5" t="n">
        <v>46.0</v>
      </c>
      <c r="L31" s="5" t="n">
        <v>33.0</v>
      </c>
      <c r="M31" s="5" t="n">
        <v>16.0</v>
      </c>
      <c r="N31" s="11" t="n">
        <f si="5" t="shared"/>
        <v>743.0</v>
      </c>
      <c r="O31" s="5" t="n">
        <v>12063.0</v>
      </c>
      <c r="P31" s="5" t="n">
        <v>9465.0</v>
      </c>
      <c r="Q31" s="11" t="n">
        <f si="2" t="shared"/>
        <v>727.0</v>
      </c>
      <c r="R31" s="6" t="n">
        <f si="0" t="shared"/>
        <v>13.019257221458046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39.0</v>
      </c>
      <c r="E32" s="5" t="n">
        <v>57.0</v>
      </c>
      <c r="F32" s="5" t="n">
        <v>85.0</v>
      </c>
      <c r="G32" s="5" t="n">
        <v>52.0</v>
      </c>
      <c r="H32" s="5" t="n">
        <v>113.0</v>
      </c>
      <c r="I32" s="5" t="n">
        <v>101.0</v>
      </c>
      <c r="J32" s="5" t="n">
        <v>59.0</v>
      </c>
      <c r="K32" s="5" t="n">
        <v>50.0</v>
      </c>
      <c r="L32" s="5" t="n">
        <v>52.0</v>
      </c>
      <c r="M32" s="5" t="n">
        <v>60.0</v>
      </c>
      <c r="N32" s="11" t="n">
        <f si="5" t="shared"/>
        <v>668.0</v>
      </c>
      <c r="O32" s="5" t="n">
        <v>23805.0</v>
      </c>
      <c r="P32" s="5" t="n">
        <v>9902.0</v>
      </c>
      <c r="Q32" s="11" t="n">
        <f si="2" t="shared"/>
        <v>608.0</v>
      </c>
      <c r="R32" s="6" t="n">
        <f si="0" t="shared"/>
        <v>16.286184210526315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261.0</v>
      </c>
      <c r="E33" s="5" t="n">
        <v>544.0</v>
      </c>
      <c r="F33" s="5" t="n">
        <v>762.0</v>
      </c>
      <c r="G33" s="5" t="n">
        <v>528.0</v>
      </c>
      <c r="H33" s="5" t="n">
        <v>724.0</v>
      </c>
      <c r="I33" s="5" t="n">
        <v>535.0</v>
      </c>
      <c r="J33" s="5" t="n">
        <v>257.0</v>
      </c>
      <c r="K33" s="5" t="n">
        <v>183.0</v>
      </c>
      <c r="L33" s="5" t="n">
        <v>193.0</v>
      </c>
      <c r="M33" s="5" t="n">
        <v>318.0</v>
      </c>
      <c r="N33" s="11" t="n">
        <f si="5" t="shared"/>
        <v>4305.0</v>
      </c>
      <c r="O33" s="5" t="n">
        <v>114350.0</v>
      </c>
      <c r="P33" s="5" t="n">
        <v>43860.0</v>
      </c>
      <c r="Q33" s="11" t="n">
        <f si="2" t="shared"/>
        <v>3987.0</v>
      </c>
      <c r="R33" s="6" t="n">
        <f si="0" t="shared"/>
        <v>11.000752445447706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27.0</v>
      </c>
      <c r="E34" s="5" t="n">
        <v>39.0</v>
      </c>
      <c r="F34" s="5" t="n">
        <v>40.0</v>
      </c>
      <c r="G34" s="5" t="n">
        <v>28.0</v>
      </c>
      <c r="H34" s="5" t="n">
        <v>62.0</v>
      </c>
      <c r="I34" s="5" t="n">
        <v>74.0</v>
      </c>
      <c r="J34" s="5" t="n">
        <v>37.0</v>
      </c>
      <c r="K34" s="5" t="n">
        <v>21.0</v>
      </c>
      <c r="L34" s="5" t="n">
        <v>19.0</v>
      </c>
      <c r="M34" s="5" t="n">
        <v>11.0</v>
      </c>
      <c r="N34" s="11" t="n">
        <f si="5" t="shared"/>
        <v>358.0</v>
      </c>
      <c r="O34" s="5" t="n">
        <v>7737.0</v>
      </c>
      <c r="P34" s="5" t="n">
        <v>4672.0</v>
      </c>
      <c r="Q34" s="11" t="n">
        <f si="2" t="shared"/>
        <v>347.0</v>
      </c>
      <c r="R34" s="6" t="n">
        <f si="0" t="shared"/>
        <v>13.463976945244957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27.0</v>
      </c>
      <c r="E35" s="5" t="n">
        <v>1.0</v>
      </c>
      <c r="F35" s="5" t="n">
        <v>12.0</v>
      </c>
      <c r="G35" s="5" t="n">
        <v>9.0</v>
      </c>
      <c r="H35" s="5" t="n">
        <v>11.0</v>
      </c>
      <c r="I35" s="5" t="n">
        <v>11.0</v>
      </c>
      <c r="J35" s="5" t="n">
        <v>5.0</v>
      </c>
      <c r="K35" s="5" t="n">
        <v>4.0</v>
      </c>
      <c r="L35" s="5" t="n">
        <v>5.0</v>
      </c>
      <c r="M35" s="5" t="n">
        <v>7.0</v>
      </c>
      <c r="N35" s="11" t="n">
        <f si="5" t="shared"/>
        <v>92.0</v>
      </c>
      <c r="O35" s="5" t="n">
        <v>2000.0</v>
      </c>
      <c r="P35" s="5" t="n">
        <v>934.0</v>
      </c>
      <c r="Q35" s="11" t="n">
        <f si="2" t="shared"/>
        <v>85.0</v>
      </c>
      <c r="R35" s="6" t="n">
        <f si="0" t="shared"/>
        <v>10.988235294117647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48.0</v>
      </c>
      <c r="E36" s="5" t="n">
        <v>45.0</v>
      </c>
      <c r="F36" s="5" t="n">
        <v>84.0</v>
      </c>
      <c r="G36" s="5" t="n">
        <v>64.0</v>
      </c>
      <c r="H36" s="5" t="n">
        <v>153.0</v>
      </c>
      <c r="I36" s="5" t="n">
        <v>117.0</v>
      </c>
      <c r="J36" s="5" t="n">
        <v>51.0</v>
      </c>
      <c r="K36" s="5" t="n">
        <v>41.0</v>
      </c>
      <c r="L36" s="5" t="n">
        <v>26.0</v>
      </c>
      <c r="M36" s="5" t="n">
        <v>23.0</v>
      </c>
      <c r="N36" s="11" t="n">
        <f si="5" t="shared"/>
        <v>652.0</v>
      </c>
      <c r="O36" s="5" t="n">
        <v>11634.0</v>
      </c>
      <c r="P36" s="5" t="n">
        <v>7706.0</v>
      </c>
      <c r="Q36" s="11" t="n">
        <f si="2" t="shared"/>
        <v>629.0</v>
      </c>
      <c r="R36" s="6" t="n">
        <f si="0" t="shared"/>
        <v>12.251192368839428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31.0</v>
      </c>
      <c r="E37" s="5" t="n">
        <v>38.0</v>
      </c>
      <c r="F37" s="5" t="n">
        <v>52.0</v>
      </c>
      <c r="G37" s="5" t="n">
        <v>52.0</v>
      </c>
      <c r="H37" s="5" t="n">
        <v>99.0</v>
      </c>
      <c r="I37" s="5" t="n">
        <v>89.0</v>
      </c>
      <c r="J37" s="5" t="n">
        <v>40.0</v>
      </c>
      <c r="K37" s="5" t="n">
        <v>35.0</v>
      </c>
      <c r="L37" s="5" t="n">
        <v>34.0</v>
      </c>
      <c r="M37" s="5" t="n">
        <v>60.0</v>
      </c>
      <c r="N37" s="11" t="n">
        <f si="5" t="shared"/>
        <v>530.0</v>
      </c>
      <c r="O37" s="5" t="n">
        <v>18853.0</v>
      </c>
      <c r="P37" s="5" t="n">
        <v>7125.0</v>
      </c>
      <c r="Q37" s="11" t="n">
        <f si="2" t="shared"/>
        <v>470.0</v>
      </c>
      <c r="R37" s="6" t="n">
        <f si="0" t="shared"/>
        <v>15.159574468085106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247.0</v>
      </c>
      <c r="E38" s="5" t="n">
        <f ref="E38:M38" si="8" t="shared">E39-E26-E27-E28-E29-E30-E31-E32-E33-E34-E35-E36-E37</f>
        <v>306.0</v>
      </c>
      <c r="F38" s="5" t="n">
        <f si="8" t="shared"/>
        <v>416.0</v>
      </c>
      <c r="G38" s="5" t="n">
        <f si="8" t="shared"/>
        <v>384.0</v>
      </c>
      <c r="H38" s="5" t="n">
        <f si="8" t="shared"/>
        <v>619.0</v>
      </c>
      <c r="I38" s="5" t="n">
        <f si="8" t="shared"/>
        <v>343.0</v>
      </c>
      <c r="J38" s="5" t="n">
        <f si="8" t="shared"/>
        <v>199.0</v>
      </c>
      <c r="K38" s="5" t="n">
        <f si="8" t="shared"/>
        <v>153.0</v>
      </c>
      <c r="L38" s="5" t="n">
        <f si="8" t="shared"/>
        <v>162.0</v>
      </c>
      <c r="M38" s="5" t="n">
        <f si="8" t="shared"/>
        <v>177.0</v>
      </c>
      <c r="N38" s="11" t="n">
        <f si="5" t="shared"/>
        <v>3006.0</v>
      </c>
      <c r="O38" s="5" t="n">
        <f>O39-O26-O27-O28-O29-O30-O31-O32-O33-O34-O35-O36-O37</f>
        <v>74190.0</v>
      </c>
      <c r="P38" s="5" t="n">
        <f>P39-P26-P27-P28-P29-P30-P31-P32-P33-P34-P35-P36-P37</f>
        <v>34990.0</v>
      </c>
      <c r="Q38" s="11" t="n">
        <f si="2" t="shared"/>
        <v>2829.0</v>
      </c>
      <c r="R38" s="6" t="n">
        <f si="0" t="shared"/>
        <v>12.368328031106397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1535.0</v>
      </c>
      <c r="E39" s="5" t="n">
        <v>2279.0</v>
      </c>
      <c r="F39" s="5" t="n">
        <v>2713.0</v>
      </c>
      <c r="G39" s="5" t="n">
        <v>2052.0</v>
      </c>
      <c r="H39" s="5" t="n">
        <v>3461.0</v>
      </c>
      <c r="I39" s="5" t="n">
        <v>3129.0</v>
      </c>
      <c r="J39" s="5" t="n">
        <v>1606.0</v>
      </c>
      <c r="K39" s="5" t="n">
        <v>1110.0</v>
      </c>
      <c r="L39" s="5" t="n">
        <v>963.0</v>
      </c>
      <c r="M39" s="5" t="n">
        <v>1211.0</v>
      </c>
      <c r="N39" s="11" t="n">
        <f si="5" t="shared"/>
        <v>20059.0</v>
      </c>
      <c r="O39" s="5" t="n">
        <v>479704.0</v>
      </c>
      <c r="P39" s="5" t="n">
        <v>234220.0</v>
      </c>
      <c r="Q39" s="11" t="n">
        <f si="2" t="shared"/>
        <v>18848.0</v>
      </c>
      <c r="R39" s="6" t="n">
        <f si="0" t="shared"/>
        <v>12.426782682512734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339.0</v>
      </c>
      <c r="E40" s="5" t="n">
        <v>632.0</v>
      </c>
      <c r="F40" s="5" t="n">
        <v>1026.0</v>
      </c>
      <c r="G40" s="5" t="n">
        <v>975.0</v>
      </c>
      <c r="H40" s="5" t="n">
        <v>2034.0</v>
      </c>
      <c r="I40" s="5" t="n">
        <v>1440.0</v>
      </c>
      <c r="J40" s="5" t="n">
        <v>500.0</v>
      </c>
      <c r="K40" s="5" t="n">
        <v>152.0</v>
      </c>
      <c r="L40" s="5" t="n">
        <v>86.0</v>
      </c>
      <c r="M40" s="5" t="n">
        <v>148.0</v>
      </c>
      <c r="N40" s="11" t="n">
        <f si="5" t="shared"/>
        <v>7332.0</v>
      </c>
      <c r="O40" s="5" t="n">
        <v>88644.0</v>
      </c>
      <c r="P40" s="5" t="n">
        <v>59704.0</v>
      </c>
      <c r="Q40" s="11" t="n">
        <f si="2" t="shared"/>
        <v>7184.0</v>
      </c>
      <c r="R40" s="6" t="n">
        <f si="0" t="shared"/>
        <v>8.310690423162583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63.0</v>
      </c>
      <c r="E41" s="5" t="n">
        <v>101.0</v>
      </c>
      <c r="F41" s="5" t="n">
        <v>140.0</v>
      </c>
      <c r="G41" s="5" t="n">
        <v>121.0</v>
      </c>
      <c r="H41" s="5" t="n">
        <v>271.0</v>
      </c>
      <c r="I41" s="5" t="n">
        <v>185.0</v>
      </c>
      <c r="J41" s="5" t="n">
        <v>130.0</v>
      </c>
      <c r="K41" s="5" t="n">
        <v>54.0</v>
      </c>
      <c r="L41" s="5" t="n">
        <v>42.0</v>
      </c>
      <c r="M41" s="5" t="n">
        <v>71.0</v>
      </c>
      <c r="N41" s="11" t="n">
        <f si="5" t="shared"/>
        <v>1178.0</v>
      </c>
      <c r="O41" s="5" t="n">
        <v>25669.0</v>
      </c>
      <c r="P41" s="5" t="n">
        <v>13028.0</v>
      </c>
      <c r="Q41" s="11" t="n">
        <f si="2" t="shared"/>
        <v>1107.0</v>
      </c>
      <c r="R41" s="6" t="n">
        <f si="0" t="shared"/>
        <v>11.768744354110208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6.0</v>
      </c>
      <c r="E42" s="5" t="n">
        <f ref="E42:M42" si="9" t="shared">E43-E40-E41</f>
        <v>14.0</v>
      </c>
      <c r="F42" s="5" t="n">
        <f si="9" t="shared"/>
        <v>15.0</v>
      </c>
      <c r="G42" s="5" t="n">
        <f si="9" t="shared"/>
        <v>6.0</v>
      </c>
      <c r="H42" s="5" t="n">
        <f si="9" t="shared"/>
        <v>37.0</v>
      </c>
      <c r="I42" s="5" t="n">
        <f si="9" t="shared"/>
        <v>23.0</v>
      </c>
      <c r="J42" s="5" t="n">
        <f si="9" t="shared"/>
        <v>16.0</v>
      </c>
      <c r="K42" s="5" t="n">
        <f si="9" t="shared"/>
        <v>6.0</v>
      </c>
      <c r="L42" s="5" t="n">
        <f si="9" t="shared"/>
        <v>7.0</v>
      </c>
      <c r="M42" s="5" t="n">
        <f si="9" t="shared"/>
        <v>25.0</v>
      </c>
      <c r="N42" s="11" t="n">
        <f si="5" t="shared"/>
        <v>155.0</v>
      </c>
      <c r="O42" s="5" t="n">
        <f>O43-O40-O41</f>
        <v>4595.0</v>
      </c>
      <c r="P42" s="5" t="n">
        <f>P43-P40-P41</f>
        <v>1691.0</v>
      </c>
      <c r="Q42" s="11" t="n">
        <f si="2" t="shared"/>
        <v>130.0</v>
      </c>
      <c r="R42" s="6" t="n">
        <f si="0" t="shared"/>
        <v>13.007692307692308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408.0</v>
      </c>
      <c r="E43" s="5" t="n">
        <v>747.0</v>
      </c>
      <c r="F43" s="5" t="n">
        <v>1181.0</v>
      </c>
      <c r="G43" s="5" t="n">
        <v>1102.0</v>
      </c>
      <c r="H43" s="5" t="n">
        <v>2342.0</v>
      </c>
      <c r="I43" s="5" t="n">
        <v>1648.0</v>
      </c>
      <c r="J43" s="5" t="n">
        <v>646.0</v>
      </c>
      <c r="K43" s="5" t="n">
        <v>212.0</v>
      </c>
      <c r="L43" s="5" t="n">
        <v>135.0</v>
      </c>
      <c r="M43" s="5" t="n">
        <v>244.0</v>
      </c>
      <c r="N43" s="11" t="n">
        <f si="5" t="shared"/>
        <v>8665.0</v>
      </c>
      <c r="O43" s="5" t="n">
        <v>118908.0</v>
      </c>
      <c r="P43" s="5" t="n">
        <v>74423.0</v>
      </c>
      <c r="Q43" s="11" t="n">
        <f si="2" t="shared"/>
        <v>8421.0</v>
      </c>
      <c r="R43" s="6" t="n">
        <f si="0" t="shared"/>
        <v>8.83778648616554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8.0</v>
      </c>
      <c r="E44" s="8" t="n">
        <v>25.0</v>
      </c>
      <c r="F44" s="8" t="n">
        <v>29.0</v>
      </c>
      <c r="G44" s="8" t="n">
        <v>19.0</v>
      </c>
      <c r="H44" s="8" t="n">
        <v>79.0</v>
      </c>
      <c r="I44" s="8" t="n">
        <v>77.0</v>
      </c>
      <c r="J44" s="8" t="n">
        <v>57.0</v>
      </c>
      <c r="K44" s="8" t="n">
        <v>20.0</v>
      </c>
      <c r="L44" s="8" t="n">
        <v>23.0</v>
      </c>
      <c r="M44" s="8" t="n">
        <v>155.0</v>
      </c>
      <c r="N44" s="11" t="n">
        <f si="5" t="shared"/>
        <v>492.0</v>
      </c>
      <c r="O44" s="8" t="n">
        <v>55252.0</v>
      </c>
      <c r="P44" s="8" t="n">
        <v>5432.0</v>
      </c>
      <c r="Q44" s="11" t="n">
        <f si="2" t="shared"/>
        <v>337.0</v>
      </c>
      <c r="R44" s="6" t="n">
        <f si="0" t="shared"/>
        <v>16.118694362017806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10.0</v>
      </c>
      <c r="E45" s="8" t="n">
        <f ref="E45:M45" si="10" t="shared">E46-E44</f>
        <v>34.0</v>
      </c>
      <c r="F45" s="8" t="n">
        <f si="10" t="shared"/>
        <v>23.0</v>
      </c>
      <c r="G45" s="8" t="n">
        <f si="10" t="shared"/>
        <v>38.0</v>
      </c>
      <c r="H45" s="8" t="n">
        <f si="10" t="shared"/>
        <v>56.0</v>
      </c>
      <c r="I45" s="8" t="n">
        <f si="10" t="shared"/>
        <v>44.0</v>
      </c>
      <c r="J45" s="8" t="n">
        <f si="10" t="shared"/>
        <v>49.0</v>
      </c>
      <c r="K45" s="8" t="n">
        <f si="10" t="shared"/>
        <v>13.0</v>
      </c>
      <c r="L45" s="8" t="n">
        <f si="10" t="shared"/>
        <v>11.0</v>
      </c>
      <c r="M45" s="8" t="n">
        <f si="10" t="shared"/>
        <v>65.0</v>
      </c>
      <c r="N45" s="11" t="n">
        <f si="5" t="shared"/>
        <v>343.0</v>
      </c>
      <c r="O45" s="8" t="n">
        <f>O46-O44</f>
        <v>36418.0</v>
      </c>
      <c r="P45" s="8" t="n">
        <f>P46-P44</f>
        <v>3768.0</v>
      </c>
      <c r="Q45" s="11" t="n">
        <f si="2" t="shared"/>
        <v>278.0</v>
      </c>
      <c r="R45" s="6" t="n">
        <f si="0" t="shared"/>
        <v>13.553956834532373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18.0</v>
      </c>
      <c r="E46" s="8" t="n">
        <v>59.0</v>
      </c>
      <c r="F46" s="8" t="n">
        <v>52.0</v>
      </c>
      <c r="G46" s="8" t="n">
        <v>57.0</v>
      </c>
      <c r="H46" s="8" t="n">
        <v>135.0</v>
      </c>
      <c r="I46" s="8" t="n">
        <v>121.0</v>
      </c>
      <c r="J46" s="8" t="n">
        <v>106.0</v>
      </c>
      <c r="K46" s="8" t="n">
        <v>33.0</v>
      </c>
      <c r="L46" s="8" t="n">
        <v>34.0</v>
      </c>
      <c r="M46" s="8" t="n">
        <v>220.0</v>
      </c>
      <c r="N46" s="11" t="n">
        <f si="5" t="shared"/>
        <v>835.0</v>
      </c>
      <c r="O46" s="8" t="n">
        <v>91670.0</v>
      </c>
      <c r="P46" s="8" t="n">
        <v>9200.0</v>
      </c>
      <c r="Q46" s="11" t="n">
        <f si="2" t="shared"/>
        <v>615.0</v>
      </c>
      <c r="R46" s="6" t="n">
        <f si="0" t="shared"/>
        <v>14.959349593495935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6.0</v>
      </c>
      <c r="E47" s="5" t="n">
        <v>9.0</v>
      </c>
      <c r="F47" s="5" t="n">
        <v>7.0</v>
      </c>
      <c r="G47" s="5" t="n">
        <v>10.0</v>
      </c>
      <c r="H47" s="5" t="n">
        <v>27.0</v>
      </c>
      <c r="I47" s="5" t="n">
        <v>14.0</v>
      </c>
      <c r="J47" s="5" t="n">
        <v>3.0</v>
      </c>
      <c r="K47" s="5" t="n">
        <v>2.0</v>
      </c>
      <c r="L47" s="5" t="n">
        <v>1.0</v>
      </c>
      <c r="M47" s="5" t="n">
        <v>74.0</v>
      </c>
      <c r="N47" s="11" t="n">
        <f si="5" t="shared"/>
        <v>153.0</v>
      </c>
      <c r="O47" s="5" t="n">
        <v>25050.0</v>
      </c>
      <c r="P47" s="5" t="n">
        <v>642.0</v>
      </c>
      <c r="Q47" s="11" t="n">
        <f si="2" t="shared"/>
        <v>79.0</v>
      </c>
      <c r="R47" s="6" t="n">
        <f si="0" t="shared"/>
        <v>8.126582278481013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41823.0</v>
      </c>
      <c r="E48" s="5" t="n">
        <f ref="E48:M48" si="11" t="shared">E47+E46+E43+E39+E25+E18</f>
        <v>97086.0</v>
      </c>
      <c r="F48" s="5" t="n">
        <f si="11" t="shared"/>
        <v>167793.0</v>
      </c>
      <c r="G48" s="5" t="n">
        <f si="11" t="shared"/>
        <v>107222.0</v>
      </c>
      <c r="H48" s="5" t="n">
        <f si="11" t="shared"/>
        <v>364215.0</v>
      </c>
      <c r="I48" s="5" t="n">
        <f si="11" t="shared"/>
        <v>92901.0</v>
      </c>
      <c r="J48" s="5" t="n">
        <f si="11" t="shared"/>
        <v>19875.0</v>
      </c>
      <c r="K48" s="5" t="n">
        <f si="11" t="shared"/>
        <v>9411.0</v>
      </c>
      <c r="L48" s="5" t="n">
        <f si="11" t="shared"/>
        <v>8031.0</v>
      </c>
      <c r="M48" s="5" t="n">
        <f si="11" t="shared"/>
        <v>55593.0</v>
      </c>
      <c r="N48" s="11" t="n">
        <f si="5" t="shared"/>
        <v>963950.0</v>
      </c>
      <c r="O48" s="5" t="n">
        <f>O47+O46+O43+O39+O25+O18</f>
        <v>2.624207E7</v>
      </c>
      <c r="P48" s="5" t="n">
        <f>P47+P46+P43+P39+P25+P18</f>
        <v>5914426.0</v>
      </c>
      <c r="Q48" s="11" t="n">
        <f si="2" t="shared"/>
        <v>908357.0</v>
      </c>
      <c r="R48" s="6" t="n">
        <f si="0" t="shared"/>
        <v>6.511125031237718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4.338710514030811</v>
      </c>
      <c r="E49" s="6" t="n">
        <f ref="E49" si="13" t="shared">E48/$N$48*100</f>
        <v>10.071684215986307</v>
      </c>
      <c r="F49" s="6" t="n">
        <f ref="F49" si="14" t="shared">F48/$N$48*100</f>
        <v>17.40681570620883</v>
      </c>
      <c r="G49" s="6" t="n">
        <f ref="G49" si="15" t="shared">G48/$N$48*100</f>
        <v>11.123191036879506</v>
      </c>
      <c r="H49" s="6" t="n">
        <f ref="H49" si="16" t="shared">H48/$N$48*100</f>
        <v>37.78359873437419</v>
      </c>
      <c r="I49" s="6" t="n">
        <f ref="I49" si="17" t="shared">I48/$N$48*100</f>
        <v>9.637533067067794</v>
      </c>
      <c r="J49" s="6" t="n">
        <f ref="J49" si="18" t="shared">J48/$N$48*100</f>
        <v>2.061828933035946</v>
      </c>
      <c r="K49" s="6" t="n">
        <f ref="K49" si="19" t="shared">K48/$N$48*100</f>
        <v>0.9762954510088697</v>
      </c>
      <c r="L49" s="6" t="n">
        <f ref="L49" si="20" t="shared">L48/$N$48*100</f>
        <v>0.8331344986773173</v>
      </c>
      <c r="M49" s="6" t="n">
        <f ref="M49" si="21" t="shared">M48/$N$48*100</f>
        <v>5.767207842730432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