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<sst xmlns="http://schemas.openxmlformats.org/spreadsheetml/2006/main" count="118" uniqueCount="73">
  <si>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</si>
  <si>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</si>
  <si>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</si>
  <si>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</si>
  <si>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</si>
  <si>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</si>
  <si>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</si>
  <si>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</si>
  <si>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</si>
  <si>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</si>
  <si>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</si>
  <si>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</si>
  <si>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</si>
  <si>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</si>
  <si>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</si>
  <si>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</si>
  <si>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</si>
  <si>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</si>
  <si>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</si>
  <si>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</si>
  <si>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</si>
  <si>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</si>
  <si>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</si>
  <si>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</si>
  <si>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</si>
  <si>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</si>
  <si>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</si>
  <si>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</si>
  <si>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</si>
  <si>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</si>
  <si>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</si>
  <si>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</si>
  <si>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</si>
  <si>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</si>
  <si>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</si>
  <si>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</si>
  <si>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</si>
  <si>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</si>
  <si>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</si>
  <si>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</si>
  <si>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</si>
  <si>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</si>
  <si>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</si>
  <si>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</si>
  <si>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</si>
  <si>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</si>
  <si>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</si>
  <si>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</si>
  <si>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</si>
  <si>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</si>
  <si>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</si>
  <si>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</si>
  <si>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</si>
  <si>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</si>
  <si>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</si>
  <si>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</si>
  <si>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</si>
  <si>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</si>
  <si>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</si>
  <si>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</si>
  <si>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</si>
  <si>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</si>
  <si>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</si>
  <si>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</si>
  <si>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</si>
  <si>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</si>
  <si>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</si>
  <si>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</si>
  <si>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</si>
  <si>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</si>
  <si>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</si>
  <si>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104年7月來臺旅客人次～按停留夜數分
Table 1-8  Visitor Arrivals  by Length of Stay,
July,2015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</si>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</sst>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3811.0</v>
      </c>
      <c r="E3" s="4" t="n">
        <v>13475.0</v>
      </c>
      <c r="F3" s="4" t="n">
        <v>36285.0</v>
      </c>
      <c r="G3" s="4" t="n">
        <v>38123.0</v>
      </c>
      <c r="H3" s="4" t="n">
        <v>33436.0</v>
      </c>
      <c r="I3" s="4" t="n">
        <v>6651.0</v>
      </c>
      <c r="J3" s="4" t="n">
        <v>1556.0</v>
      </c>
      <c r="K3" s="4" t="n">
        <v>281.0</v>
      </c>
      <c r="L3" s="4" t="n">
        <v>177.0</v>
      </c>
      <c r="M3" s="4" t="n">
        <v>9366.0</v>
      </c>
      <c r="N3" s="11" t="n">
        <f>SUM(D3:M3)</f>
        <v>143161.0</v>
      </c>
      <c r="O3" s="4" t="n">
        <v>1236429.0</v>
      </c>
      <c r="P3" s="4" t="n">
        <v>612898.0</v>
      </c>
      <c r="Q3" s="11" t="n">
        <f>SUM(D3:L3)</f>
        <v>133795.0</v>
      </c>
      <c r="R3" s="6" t="n">
        <f ref="R3:R48" si="0" t="shared">IF(P3&lt;&gt;0,P3/SUM(D3:L3),0)</f>
        <v>4.580873724728129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9150.0</v>
      </c>
      <c r="E4" s="5" t="n">
        <v>7005.0</v>
      </c>
      <c r="F4" s="5" t="n">
        <v>6436.0</v>
      </c>
      <c r="G4" s="5" t="n">
        <v>14196.0</v>
      </c>
      <c r="H4" s="5" t="n">
        <v>218076.0</v>
      </c>
      <c r="I4" s="5" t="n">
        <v>47722.0</v>
      </c>
      <c r="J4" s="5" t="n">
        <v>3141.0</v>
      </c>
      <c r="K4" s="5" t="n">
        <v>1115.0</v>
      </c>
      <c r="L4" s="5" t="n">
        <v>1906.0</v>
      </c>
      <c r="M4" s="5" t="n">
        <v>34497.0</v>
      </c>
      <c r="N4" s="11" t="n">
        <f ref="N4:N14" si="1" t="shared">SUM(D4:M4)</f>
        <v>343244.0</v>
      </c>
      <c r="O4" s="5" t="n">
        <v>4754148.0</v>
      </c>
      <c r="P4" s="5" t="n">
        <v>2289613.0</v>
      </c>
      <c r="Q4" s="11" t="n">
        <f ref="Q4:Q48" si="2" t="shared">SUM(D4:L4)</f>
        <v>308747.0</v>
      </c>
      <c r="R4" s="6" t="n">
        <f si="0" t="shared"/>
        <v>7.41582266386394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6547.0</v>
      </c>
      <c r="E5" s="5" t="n">
        <v>42442.0</v>
      </c>
      <c r="F5" s="5" t="n">
        <v>33970.0</v>
      </c>
      <c r="G5" s="5" t="n">
        <v>9789.0</v>
      </c>
      <c r="H5" s="5" t="n">
        <v>5902.0</v>
      </c>
      <c r="I5" s="5" t="n">
        <v>3776.0</v>
      </c>
      <c r="J5" s="5" t="n">
        <v>2295.0</v>
      </c>
      <c r="K5" s="5" t="n">
        <v>1669.0</v>
      </c>
      <c r="L5" s="5" t="n">
        <v>1078.0</v>
      </c>
      <c r="M5" s="5" t="n">
        <v>2660.0</v>
      </c>
      <c r="N5" s="11" t="n">
        <f si="1" t="shared"/>
        <v>110128.0</v>
      </c>
      <c r="O5" s="5" t="n">
        <v>1003082.0</v>
      </c>
      <c r="P5" s="5" t="n">
        <v>511240.0</v>
      </c>
      <c r="Q5" s="11" t="n">
        <f si="2" t="shared"/>
        <v>107468.0</v>
      </c>
      <c r="R5" s="6" t="n">
        <f si="0" t="shared"/>
        <v>4.757137008225705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2044.0</v>
      </c>
      <c r="E6" s="5" t="n">
        <v>5506.0</v>
      </c>
      <c r="F6" s="5" t="n">
        <v>15918.0</v>
      </c>
      <c r="G6" s="5" t="n">
        <v>9035.0</v>
      </c>
      <c r="H6" s="5" t="n">
        <v>5449.0</v>
      </c>
      <c r="I6" s="5" t="n">
        <v>1593.0</v>
      </c>
      <c r="J6" s="5" t="n">
        <v>575.0</v>
      </c>
      <c r="K6" s="5" t="n">
        <v>398.0</v>
      </c>
      <c r="L6" s="5" t="n">
        <v>325.0</v>
      </c>
      <c r="M6" s="5" t="n">
        <v>923.0</v>
      </c>
      <c r="N6" s="11" t="n">
        <f si="1" t="shared"/>
        <v>41766.0</v>
      </c>
      <c r="O6" s="5" t="n">
        <v>376777.0</v>
      </c>
      <c r="P6" s="5" t="n">
        <v>198969.0</v>
      </c>
      <c r="Q6" s="11" t="n">
        <f si="2" t="shared"/>
        <v>40843.0</v>
      </c>
      <c r="R6" s="6" t="n">
        <f si="0" t="shared"/>
        <v>4.871556937541317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180.0</v>
      </c>
      <c r="E7" s="5" t="n">
        <v>217.0</v>
      </c>
      <c r="F7" s="5" t="n">
        <v>306.0</v>
      </c>
      <c r="G7" s="5" t="n">
        <v>265.0</v>
      </c>
      <c r="H7" s="5" t="n">
        <v>332.0</v>
      </c>
      <c r="I7" s="5" t="n">
        <v>246.0</v>
      </c>
      <c r="J7" s="5" t="n">
        <v>224.0</v>
      </c>
      <c r="K7" s="5" t="n">
        <v>200.0</v>
      </c>
      <c r="L7" s="5" t="n">
        <v>67.0</v>
      </c>
      <c r="M7" s="5" t="n">
        <v>349.0</v>
      </c>
      <c r="N7" s="11" t="n">
        <f si="1" t="shared"/>
        <v>2386.0</v>
      </c>
      <c r="O7" s="5" t="n">
        <v>125294.0</v>
      </c>
      <c r="P7" s="5" t="n">
        <v>26899.0</v>
      </c>
      <c r="Q7" s="11" t="n">
        <f si="2" t="shared"/>
        <v>2037.0</v>
      </c>
      <c r="R7" s="6" t="n">
        <f si="0" t="shared"/>
        <v>13.205203730976926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89.0</v>
      </c>
      <c r="E8" s="5" t="n">
        <v>158.0</v>
      </c>
      <c r="F8" s="5" t="n">
        <v>175.0</v>
      </c>
      <c r="G8" s="5" t="n">
        <v>154.0</v>
      </c>
      <c r="H8" s="5" t="n">
        <v>206.0</v>
      </c>
      <c r="I8" s="5" t="n">
        <v>204.0</v>
      </c>
      <c r="J8" s="5" t="n">
        <v>74.0</v>
      </c>
      <c r="K8" s="5" t="n">
        <v>35.0</v>
      </c>
      <c r="L8" s="5" t="n">
        <v>19.0</v>
      </c>
      <c r="M8" s="5" t="n">
        <v>123.0</v>
      </c>
      <c r="N8" s="11" t="n">
        <f si="1" t="shared"/>
        <v>1237.0</v>
      </c>
      <c r="O8" s="5" t="n">
        <v>53445.0</v>
      </c>
      <c r="P8" s="5" t="n">
        <v>9626.0</v>
      </c>
      <c r="Q8" s="11" t="n">
        <f si="2" t="shared"/>
        <v>1114.0</v>
      </c>
      <c r="R8" s="6" t="n">
        <f si="0" t="shared"/>
        <v>8.640933572710951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1134.0</v>
      </c>
      <c r="E9" s="5" t="n">
        <v>1004.0</v>
      </c>
      <c r="F9" s="5" t="n">
        <v>2188.0</v>
      </c>
      <c r="G9" s="5" t="n">
        <v>3311.0</v>
      </c>
      <c r="H9" s="5" t="n">
        <v>8942.0</v>
      </c>
      <c r="I9" s="5" t="n">
        <v>3522.0</v>
      </c>
      <c r="J9" s="5" t="n">
        <v>1168.0</v>
      </c>
      <c r="K9" s="5" t="n">
        <v>441.0</v>
      </c>
      <c r="L9" s="5" t="n">
        <v>244.0</v>
      </c>
      <c r="M9" s="5" t="n">
        <v>4485.0</v>
      </c>
      <c r="N9" s="11" t="n">
        <f si="1" t="shared"/>
        <v>26439.0</v>
      </c>
      <c r="O9" s="5" t="n">
        <v>931659.0</v>
      </c>
      <c r="P9" s="5" t="n">
        <v>176707.0</v>
      </c>
      <c r="Q9" s="11" t="n">
        <f si="2" t="shared"/>
        <v>21954.0</v>
      </c>
      <c r="R9" s="6" t="n">
        <f si="0" t="shared"/>
        <v>8.048966019859707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942.0</v>
      </c>
      <c r="E10" s="5" t="n">
        <v>2396.0</v>
      </c>
      <c r="F10" s="5" t="n">
        <v>3379.0</v>
      </c>
      <c r="G10" s="5" t="n">
        <v>3575.0</v>
      </c>
      <c r="H10" s="5" t="n">
        <v>6868.0</v>
      </c>
      <c r="I10" s="5" t="n">
        <v>2790.0</v>
      </c>
      <c r="J10" s="5" t="n">
        <v>724.0</v>
      </c>
      <c r="K10" s="5" t="n">
        <v>180.0</v>
      </c>
      <c r="L10" s="5" t="n">
        <v>80.0</v>
      </c>
      <c r="M10" s="5" t="n">
        <v>303.0</v>
      </c>
      <c r="N10" s="11" t="n">
        <f si="1" t="shared"/>
        <v>21237.0</v>
      </c>
      <c r="O10" s="5" t="n">
        <v>196452.0</v>
      </c>
      <c r="P10" s="5" t="n">
        <v>128811.0</v>
      </c>
      <c r="Q10" s="11" t="n">
        <f si="2" t="shared"/>
        <v>20934.0</v>
      </c>
      <c r="R10" s="6" t="n">
        <f si="0" t="shared"/>
        <v>6.153195758096876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1085.0</v>
      </c>
      <c r="E11" s="5" t="n">
        <v>473.0</v>
      </c>
      <c r="F11" s="5" t="n">
        <v>812.0</v>
      </c>
      <c r="G11" s="5" t="n">
        <v>731.0</v>
      </c>
      <c r="H11" s="5" t="n">
        <v>4104.0</v>
      </c>
      <c r="I11" s="5" t="n">
        <v>3887.0</v>
      </c>
      <c r="J11" s="5" t="n">
        <v>1788.0</v>
      </c>
      <c r="K11" s="5" t="n">
        <v>484.0</v>
      </c>
      <c r="L11" s="5" t="n">
        <v>121.0</v>
      </c>
      <c r="M11" s="5" t="n">
        <v>9839.0</v>
      </c>
      <c r="N11" s="11" t="n">
        <f si="1" t="shared"/>
        <v>23324.0</v>
      </c>
      <c r="O11" s="5" t="n">
        <v>8352526.0</v>
      </c>
      <c r="P11" s="5" t="n">
        <v>142546.0</v>
      </c>
      <c r="Q11" s="11" t="n">
        <f si="2" t="shared"/>
        <v>13485.0</v>
      </c>
      <c r="R11" s="6" t="n">
        <f si="0" t="shared"/>
        <v>10.570708194289951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509.0</v>
      </c>
      <c r="E12" s="5" t="n">
        <v>534.0</v>
      </c>
      <c r="F12" s="5" t="n">
        <v>902.0</v>
      </c>
      <c r="G12" s="5" t="n">
        <v>550.0</v>
      </c>
      <c r="H12" s="5" t="n">
        <v>871.0</v>
      </c>
      <c r="I12" s="5" t="n">
        <v>610.0</v>
      </c>
      <c r="J12" s="5" t="n">
        <v>657.0</v>
      </c>
      <c r="K12" s="5" t="n">
        <v>469.0</v>
      </c>
      <c r="L12" s="5" t="n">
        <v>234.0</v>
      </c>
      <c r="M12" s="5" t="n">
        <v>4698.0</v>
      </c>
      <c r="N12" s="11" t="n">
        <f si="1" t="shared"/>
        <v>10034.0</v>
      </c>
      <c r="O12" s="5" t="n">
        <v>3059204.0</v>
      </c>
      <c r="P12" s="5" t="n">
        <v>71285.0</v>
      </c>
      <c r="Q12" s="11" t="n">
        <f si="2" t="shared"/>
        <v>5336.0</v>
      </c>
      <c r="R12" s="6" t="n">
        <f si="0" t="shared"/>
        <v>13.359257871064468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192.0</v>
      </c>
      <c r="E13" s="5" t="n">
        <v>664.0</v>
      </c>
      <c r="F13" s="5" t="n">
        <v>1055.0</v>
      </c>
      <c r="G13" s="5" t="n">
        <v>669.0</v>
      </c>
      <c r="H13" s="5" t="n">
        <v>775.0</v>
      </c>
      <c r="I13" s="5" t="n">
        <v>512.0</v>
      </c>
      <c r="J13" s="5" t="n">
        <v>355.0</v>
      </c>
      <c r="K13" s="5" t="n">
        <v>227.0</v>
      </c>
      <c r="L13" s="5" t="n">
        <v>218.0</v>
      </c>
      <c r="M13" s="5" t="n">
        <v>3731.0</v>
      </c>
      <c r="N13" s="11" t="n">
        <f si="1" t="shared"/>
        <v>8398.0</v>
      </c>
      <c r="O13" s="5" t="n">
        <v>2341666.0</v>
      </c>
      <c r="P13" s="5" t="n">
        <v>52193.0</v>
      </c>
      <c r="Q13" s="11" t="n">
        <f si="2" t="shared"/>
        <v>4667.0</v>
      </c>
      <c r="R13" s="6" t="n">
        <f si="0" t="shared"/>
        <v>11.183415470323549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94.0</v>
      </c>
      <c r="E14" s="5" t="n">
        <v>197.0</v>
      </c>
      <c r="F14" s="5" t="n">
        <v>266.0</v>
      </c>
      <c r="G14" s="5" t="n">
        <v>424.0</v>
      </c>
      <c r="H14" s="5" t="n">
        <v>1035.0</v>
      </c>
      <c r="I14" s="5" t="n">
        <v>833.0</v>
      </c>
      <c r="J14" s="5" t="n">
        <v>802.0</v>
      </c>
      <c r="K14" s="5" t="n">
        <v>677.0</v>
      </c>
      <c r="L14" s="5" t="n">
        <v>760.0</v>
      </c>
      <c r="M14" s="5" t="n">
        <v>6254.0</v>
      </c>
      <c r="N14" s="11" t="n">
        <f si="1" t="shared"/>
        <v>11342.0</v>
      </c>
      <c r="O14" s="5" t="n">
        <v>4251040.0</v>
      </c>
      <c r="P14" s="5" t="n">
        <v>129768.0</v>
      </c>
      <c r="Q14" s="11" t="n">
        <f si="2" t="shared"/>
        <v>5088.0</v>
      </c>
      <c r="R14" s="6" t="n">
        <f si="0" t="shared"/>
        <v>25.504716981132077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54.0</v>
      </c>
      <c r="E15" s="5" t="n">
        <f ref="E15:M15" si="3" t="shared">E16-E9-E10-E11-E12-E13-E14</f>
        <v>66.0</v>
      </c>
      <c r="F15" s="5" t="n">
        <f si="3" t="shared"/>
        <v>92.0</v>
      </c>
      <c r="G15" s="5" t="n">
        <f si="3" t="shared"/>
        <v>62.0</v>
      </c>
      <c r="H15" s="5" t="n">
        <f si="3" t="shared"/>
        <v>181.0</v>
      </c>
      <c r="I15" s="5" t="n">
        <f si="3" t="shared"/>
        <v>149.0</v>
      </c>
      <c r="J15" s="5" t="n">
        <f si="3" t="shared"/>
        <v>172.0</v>
      </c>
      <c r="K15" s="5" t="n">
        <f si="3" t="shared"/>
        <v>43.0</v>
      </c>
      <c r="L15" s="5" t="n">
        <f si="3" t="shared"/>
        <v>44.0</v>
      </c>
      <c r="M15" s="5" t="n">
        <f si="3" t="shared"/>
        <v>109.0</v>
      </c>
      <c r="N15" s="5" t="n">
        <f ref="N15" si="4" t="shared">N16-N9-N10-N11-N12-N13-N14</f>
        <v>972.0</v>
      </c>
      <c r="O15" s="5" t="n">
        <f>O16-O9-O10-O11-O12-O13-O14</f>
        <v>51164.0</v>
      </c>
      <c r="P15" s="5" t="n">
        <f>P16-P9-P10-P11-P12-P13-P14</f>
        <v>13003.0</v>
      </c>
      <c r="Q15" s="11" t="n">
        <f si="2" t="shared"/>
        <v>863.0</v>
      </c>
      <c r="R15" s="6" t="n">
        <f si="0" t="shared"/>
        <v>15.06720741599073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4010.0</v>
      </c>
      <c r="E16" s="5" t="n">
        <v>5334.0</v>
      </c>
      <c r="F16" s="5" t="n">
        <v>8694.0</v>
      </c>
      <c r="G16" s="5" t="n">
        <v>9322.0</v>
      </c>
      <c r="H16" s="5" t="n">
        <v>22776.0</v>
      </c>
      <c r="I16" s="5" t="n">
        <v>12303.0</v>
      </c>
      <c r="J16" s="5" t="n">
        <v>5666.0</v>
      </c>
      <c r="K16" s="5" t="n">
        <v>2521.0</v>
      </c>
      <c r="L16" s="5" t="n">
        <v>1701.0</v>
      </c>
      <c r="M16" s="5" t="n">
        <v>29419.0</v>
      </c>
      <c r="N16" s="11" t="n">
        <f ref="N16:N48" si="5" t="shared">SUM(D16:M16)</f>
        <v>101746.0</v>
      </c>
      <c r="O16" s="5" t="n">
        <v>1.9183711E7</v>
      </c>
      <c r="P16" s="5" t="n">
        <v>714313.0</v>
      </c>
      <c r="Q16" s="11" t="n">
        <f si="2" t="shared"/>
        <v>72327.0</v>
      </c>
      <c r="R16" s="6" t="n">
        <f si="0" t="shared"/>
        <v>9.87615966374936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21.0</v>
      </c>
      <c r="E17" s="5" t="n">
        <f ref="E17:M17" si="6" t="shared">E18-E16-E3-E4-E5-E6-E7-E8</f>
        <v>29.0</v>
      </c>
      <c r="F17" s="5" t="n">
        <f si="6" t="shared"/>
        <v>65.0</v>
      </c>
      <c r="G17" s="5" t="n">
        <f si="6" t="shared"/>
        <v>54.0</v>
      </c>
      <c r="H17" s="5" t="n">
        <f si="6" t="shared"/>
        <v>89.0</v>
      </c>
      <c r="I17" s="5" t="n">
        <f si="6" t="shared"/>
        <v>80.0</v>
      </c>
      <c r="J17" s="5" t="n">
        <f si="6" t="shared"/>
        <v>56.0</v>
      </c>
      <c r="K17" s="5" t="n">
        <f si="6" t="shared"/>
        <v>86.0</v>
      </c>
      <c r="L17" s="5" t="n">
        <f si="6" t="shared"/>
        <v>17.0</v>
      </c>
      <c r="M17" s="5" t="n">
        <f si="6" t="shared"/>
        <v>338.0</v>
      </c>
      <c r="N17" s="11" t="n">
        <f si="5" t="shared"/>
        <v>835.0</v>
      </c>
      <c r="O17" s="5" t="n">
        <f>O18-O16-O3-O4-O5-O6-O7-O8</f>
        <v>252863.0</v>
      </c>
      <c r="P17" s="5" t="n">
        <f>P18-P16-P3-P4-P5-P6-P7-P8</f>
        <v>8897.0</v>
      </c>
      <c r="Q17" s="11" t="n">
        <f si="2" t="shared"/>
        <v>497.0</v>
      </c>
      <c r="R17" s="6" t="n">
        <f si="0" t="shared"/>
        <v>17.901408450704224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25852.0</v>
      </c>
      <c r="E18" s="5" t="n">
        <v>74166.0</v>
      </c>
      <c r="F18" s="5" t="n">
        <v>101849.0</v>
      </c>
      <c r="G18" s="5" t="n">
        <v>80938.0</v>
      </c>
      <c r="H18" s="5" t="n">
        <v>286266.0</v>
      </c>
      <c r="I18" s="5" t="n">
        <v>72575.0</v>
      </c>
      <c r="J18" s="5" t="n">
        <v>13587.0</v>
      </c>
      <c r="K18" s="5" t="n">
        <v>6305.0</v>
      </c>
      <c r="L18" s="5" t="n">
        <v>5290.0</v>
      </c>
      <c r="M18" s="5" t="n">
        <v>77675.0</v>
      </c>
      <c r="N18" s="11" t="n">
        <f si="5" t="shared"/>
        <v>744503.0</v>
      </c>
      <c r="O18" s="5" t="n">
        <v>2.6985749E7</v>
      </c>
      <c r="P18" s="5" t="n">
        <v>4372455.0</v>
      </c>
      <c r="Q18" s="11" t="n">
        <f si="2" t="shared"/>
        <v>666828.0</v>
      </c>
      <c r="R18" s="6" t="n">
        <f si="0" t="shared"/>
        <v>6.557095682844752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347.0</v>
      </c>
      <c r="E19" s="5" t="n">
        <v>500.0</v>
      </c>
      <c r="F19" s="5" t="n">
        <v>888.0</v>
      </c>
      <c r="G19" s="5" t="n">
        <v>670.0</v>
      </c>
      <c r="H19" s="5" t="n">
        <v>1228.0</v>
      </c>
      <c r="I19" s="5" t="n">
        <v>860.0</v>
      </c>
      <c r="J19" s="5" t="n">
        <v>671.0</v>
      </c>
      <c r="K19" s="5" t="n">
        <v>274.0</v>
      </c>
      <c r="L19" s="5" t="n">
        <v>165.0</v>
      </c>
      <c r="M19" s="5" t="n">
        <v>532.0</v>
      </c>
      <c r="N19" s="11" t="n">
        <f si="5" t="shared"/>
        <v>6135.0</v>
      </c>
      <c r="O19" s="5" t="n">
        <v>218833.0</v>
      </c>
      <c r="P19" s="5" t="n">
        <v>61961.0</v>
      </c>
      <c r="Q19" s="11" t="n">
        <f si="2" t="shared"/>
        <v>5603.0</v>
      </c>
      <c r="R19" s="6" t="n">
        <f si="0" t="shared"/>
        <v>11.058540067820811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2747.0</v>
      </c>
      <c r="E20" s="5" t="n">
        <v>3087.0</v>
      </c>
      <c r="F20" s="5" t="n">
        <v>3717.0</v>
      </c>
      <c r="G20" s="5" t="n">
        <v>3133.0</v>
      </c>
      <c r="H20" s="5" t="n">
        <v>6743.0</v>
      </c>
      <c r="I20" s="5" t="n">
        <v>8255.0</v>
      </c>
      <c r="J20" s="5" t="n">
        <v>6501.0</v>
      </c>
      <c r="K20" s="5" t="n">
        <v>3082.0</v>
      </c>
      <c r="L20" s="5" t="n">
        <v>947.0</v>
      </c>
      <c r="M20" s="5" t="n">
        <v>1947.0</v>
      </c>
      <c r="N20" s="11" t="n">
        <f si="5" t="shared"/>
        <v>40159.0</v>
      </c>
      <c r="O20" s="5" t="n">
        <v>1033078.0</v>
      </c>
      <c r="P20" s="5" t="n">
        <v>507693.0</v>
      </c>
      <c r="Q20" s="11" t="n">
        <f si="2" t="shared"/>
        <v>38212.0</v>
      </c>
      <c r="R20" s="6" t="n">
        <f si="0" t="shared"/>
        <v>13.28621898879933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10.0</v>
      </c>
      <c r="E21" s="5" t="n">
        <v>9.0</v>
      </c>
      <c r="F21" s="5" t="n">
        <v>19.0</v>
      </c>
      <c r="G21" s="5" t="n">
        <v>31.0</v>
      </c>
      <c r="H21" s="5" t="n">
        <v>23.0</v>
      </c>
      <c r="I21" s="5" t="n">
        <v>38.0</v>
      </c>
      <c r="J21" s="5" t="n">
        <v>23.0</v>
      </c>
      <c r="K21" s="5" t="n">
        <v>13.0</v>
      </c>
      <c r="L21" s="5" t="n">
        <v>11.0</v>
      </c>
      <c r="M21" s="5" t="n">
        <v>41.0</v>
      </c>
      <c r="N21" s="11" t="n">
        <f si="5" t="shared"/>
        <v>218.0</v>
      </c>
      <c r="O21" s="5" t="n">
        <v>16164.0</v>
      </c>
      <c r="P21" s="5" t="n">
        <v>2628.0</v>
      </c>
      <c r="Q21" s="11" t="n">
        <f si="2" t="shared"/>
        <v>177.0</v>
      </c>
      <c r="R21" s="6" t="n">
        <f si="0" t="shared"/>
        <v>14.847457627118644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11.0</v>
      </c>
      <c r="E22" s="5" t="n">
        <v>17.0</v>
      </c>
      <c r="F22" s="5" t="n">
        <v>30.0</v>
      </c>
      <c r="G22" s="5" t="n">
        <v>43.0</v>
      </c>
      <c r="H22" s="5" t="n">
        <v>70.0</v>
      </c>
      <c r="I22" s="5" t="n">
        <v>39.0</v>
      </c>
      <c r="J22" s="5" t="n">
        <v>24.0</v>
      </c>
      <c r="K22" s="5" t="n">
        <v>21.0</v>
      </c>
      <c r="L22" s="5" t="n">
        <v>7.0</v>
      </c>
      <c r="M22" s="5" t="n">
        <v>52.0</v>
      </c>
      <c r="N22" s="11" t="n">
        <f si="5" t="shared"/>
        <v>314.0</v>
      </c>
      <c r="O22" s="5" t="n">
        <v>17350.0</v>
      </c>
      <c r="P22" s="5" t="n">
        <v>3092.0</v>
      </c>
      <c r="Q22" s="11" t="n">
        <f si="2" t="shared"/>
        <v>262.0</v>
      </c>
      <c r="R22" s="6" t="n">
        <f si="0" t="shared"/>
        <v>11.801526717557252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3.0</v>
      </c>
      <c r="F23" s="5" t="n">
        <v>5.0</v>
      </c>
      <c r="G23" s="5" t="n">
        <v>1.0</v>
      </c>
      <c r="H23" s="5" t="n">
        <v>11.0</v>
      </c>
      <c r="I23" s="5" t="n">
        <v>26.0</v>
      </c>
      <c r="J23" s="5" t="n">
        <v>9.0</v>
      </c>
      <c r="K23" s="5" t="n">
        <v>7.0</v>
      </c>
      <c r="L23" s="5" t="n">
        <v>3.0</v>
      </c>
      <c r="M23" s="5" t="n">
        <v>6.0</v>
      </c>
      <c r="N23" s="11" t="n">
        <f si="5" t="shared"/>
        <v>75.0</v>
      </c>
      <c r="O23" s="5" t="n">
        <v>3188.0</v>
      </c>
      <c r="P23" s="5" t="n">
        <v>1122.0</v>
      </c>
      <c r="Q23" s="11" t="n">
        <f si="2" t="shared"/>
        <v>69.0</v>
      </c>
      <c r="R23" s="6" t="n">
        <f si="0" t="shared"/>
        <v>16.26086956521739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46.0</v>
      </c>
      <c r="E24" s="5" t="n">
        <f ref="E24:M24" si="7" t="shared">E25-E19-E20-E21-E22-E23</f>
        <v>38.0</v>
      </c>
      <c r="F24" s="5" t="n">
        <f si="7" t="shared"/>
        <v>51.0</v>
      </c>
      <c r="G24" s="5" t="n">
        <f si="7" t="shared"/>
        <v>36.0</v>
      </c>
      <c r="H24" s="5" t="n">
        <f si="7" t="shared"/>
        <v>95.0</v>
      </c>
      <c r="I24" s="5" t="n">
        <f si="7" t="shared"/>
        <v>123.0</v>
      </c>
      <c r="J24" s="5" t="n">
        <f si="7" t="shared"/>
        <v>87.0</v>
      </c>
      <c r="K24" s="5" t="n">
        <f si="7" t="shared"/>
        <v>37.0</v>
      </c>
      <c r="L24" s="5" t="n">
        <f si="7" t="shared"/>
        <v>31.0</v>
      </c>
      <c r="M24" s="5" t="n">
        <f si="7" t="shared"/>
        <v>349.0</v>
      </c>
      <c r="N24" s="11" t="n">
        <f si="5" t="shared"/>
        <v>893.0</v>
      </c>
      <c r="O24" s="5" t="n">
        <f>O25-O19-O20-O21-O22-O23</f>
        <v>122180.0</v>
      </c>
      <c r="P24" s="5" t="n">
        <f>P25-P19-P20-P21-P22-P23</f>
        <v>8315.0</v>
      </c>
      <c r="Q24" s="11" t="n">
        <f si="2" t="shared"/>
        <v>544.0</v>
      </c>
      <c r="R24" s="6" t="n">
        <f si="0" t="shared"/>
        <v>15.284926470588236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3165.0</v>
      </c>
      <c r="E25" s="5" t="n">
        <v>3654.0</v>
      </c>
      <c r="F25" s="5" t="n">
        <v>4710.0</v>
      </c>
      <c r="G25" s="5" t="n">
        <v>3914.0</v>
      </c>
      <c r="H25" s="5" t="n">
        <v>8170.0</v>
      </c>
      <c r="I25" s="5" t="n">
        <v>9341.0</v>
      </c>
      <c r="J25" s="5" t="n">
        <v>7315.0</v>
      </c>
      <c r="K25" s="5" t="n">
        <v>3434.0</v>
      </c>
      <c r="L25" s="5" t="n">
        <v>1164.0</v>
      </c>
      <c r="M25" s="5" t="n">
        <v>2927.0</v>
      </c>
      <c r="N25" s="11" t="n">
        <f si="5" t="shared"/>
        <v>47794.0</v>
      </c>
      <c r="O25" s="5" t="n">
        <v>1410793.0</v>
      </c>
      <c r="P25" s="5" t="n">
        <v>584811.0</v>
      </c>
      <c r="Q25" s="11" t="n">
        <f si="2" t="shared"/>
        <v>44867.0</v>
      </c>
      <c r="R25" s="6" t="n">
        <f si="0" t="shared"/>
        <v>13.034323667729065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27.0</v>
      </c>
      <c r="E26" s="5" t="n">
        <v>67.0</v>
      </c>
      <c r="F26" s="5" t="n">
        <v>59.0</v>
      </c>
      <c r="G26" s="5" t="n">
        <v>66.0</v>
      </c>
      <c r="H26" s="5" t="n">
        <v>76.0</v>
      </c>
      <c r="I26" s="5" t="n">
        <v>97.0</v>
      </c>
      <c r="J26" s="5" t="n">
        <v>65.0</v>
      </c>
      <c r="K26" s="5" t="n">
        <v>10.0</v>
      </c>
      <c r="L26" s="5" t="n">
        <v>9.0</v>
      </c>
      <c r="M26" s="5" t="n">
        <v>22.0</v>
      </c>
      <c r="N26" s="11" t="n">
        <f si="5" t="shared"/>
        <v>498.0</v>
      </c>
      <c r="O26" s="5" t="n">
        <v>10188.0</v>
      </c>
      <c r="P26" s="5" t="n">
        <v>4664.0</v>
      </c>
      <c r="Q26" s="11" t="n">
        <f si="2" t="shared"/>
        <v>476.0</v>
      </c>
      <c r="R26" s="6" t="n">
        <f si="0" t="shared"/>
        <v>9.798319327731093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210.0</v>
      </c>
      <c r="E27" s="5" t="n">
        <v>311.0</v>
      </c>
      <c r="F27" s="5" t="n">
        <v>322.0</v>
      </c>
      <c r="G27" s="5" t="n">
        <v>292.0</v>
      </c>
      <c r="H27" s="5" t="n">
        <v>516.0</v>
      </c>
      <c r="I27" s="5" t="n">
        <v>505.0</v>
      </c>
      <c r="J27" s="5" t="n">
        <v>350.0</v>
      </c>
      <c r="K27" s="5" t="n">
        <v>182.0</v>
      </c>
      <c r="L27" s="5" t="n">
        <v>152.0</v>
      </c>
      <c r="M27" s="5" t="n">
        <v>261.0</v>
      </c>
      <c r="N27" s="11" t="n">
        <f si="5" t="shared"/>
        <v>3101.0</v>
      </c>
      <c r="O27" s="5" t="n">
        <v>102344.0</v>
      </c>
      <c r="P27" s="5" t="n">
        <v>39135.0</v>
      </c>
      <c r="Q27" s="11" t="n">
        <f si="2" t="shared"/>
        <v>2840.0</v>
      </c>
      <c r="R27" s="6" t="n">
        <f si="0" t="shared"/>
        <v>13.779929577464788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297.0</v>
      </c>
      <c r="E28" s="5" t="n">
        <v>476.0</v>
      </c>
      <c r="F28" s="5" t="n">
        <v>470.0</v>
      </c>
      <c r="G28" s="5" t="n">
        <v>310.0</v>
      </c>
      <c r="H28" s="5" t="n">
        <v>493.0</v>
      </c>
      <c r="I28" s="5" t="n">
        <v>556.0</v>
      </c>
      <c r="J28" s="5" t="n">
        <v>335.0</v>
      </c>
      <c r="K28" s="5" t="n">
        <v>148.0</v>
      </c>
      <c r="L28" s="5" t="n">
        <v>90.0</v>
      </c>
      <c r="M28" s="5" t="n">
        <v>195.0</v>
      </c>
      <c r="N28" s="11" t="n">
        <f si="5" t="shared"/>
        <v>3370.0</v>
      </c>
      <c r="O28" s="5" t="n">
        <v>83276.0</v>
      </c>
      <c r="P28" s="5" t="n">
        <v>33424.0</v>
      </c>
      <c r="Q28" s="11" t="n">
        <f si="2" t="shared"/>
        <v>3175.0</v>
      </c>
      <c r="R28" s="6" t="n">
        <f si="0" t="shared"/>
        <v>10.52724409448819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90.0</v>
      </c>
      <c r="E29" s="5" t="n">
        <v>204.0</v>
      </c>
      <c r="F29" s="5" t="n">
        <v>178.0</v>
      </c>
      <c r="G29" s="5" t="n">
        <v>119.0</v>
      </c>
      <c r="H29" s="5" t="n">
        <v>185.0</v>
      </c>
      <c r="I29" s="5" t="n">
        <v>168.0</v>
      </c>
      <c r="J29" s="5" t="n">
        <v>84.0</v>
      </c>
      <c r="K29" s="5" t="n">
        <v>31.0</v>
      </c>
      <c r="L29" s="5" t="n">
        <v>25.0</v>
      </c>
      <c r="M29" s="5" t="n">
        <v>63.0</v>
      </c>
      <c r="N29" s="11" t="n">
        <f si="5" t="shared"/>
        <v>1147.0</v>
      </c>
      <c r="O29" s="5" t="n">
        <v>30953.0</v>
      </c>
      <c r="P29" s="5" t="n">
        <v>9421.0</v>
      </c>
      <c r="Q29" s="11" t="n">
        <f si="2" t="shared"/>
        <v>1084.0</v>
      </c>
      <c r="R29" s="6" t="n">
        <f si="0" t="shared"/>
        <v>8.690959409594097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99.0</v>
      </c>
      <c r="E30" s="5" t="n">
        <v>139.0</v>
      </c>
      <c r="F30" s="5" t="n">
        <v>199.0</v>
      </c>
      <c r="G30" s="5" t="n">
        <v>193.0</v>
      </c>
      <c r="H30" s="5" t="n">
        <v>212.0</v>
      </c>
      <c r="I30" s="5" t="n">
        <v>202.0</v>
      </c>
      <c r="J30" s="5" t="n">
        <v>172.0</v>
      </c>
      <c r="K30" s="5" t="n">
        <v>48.0</v>
      </c>
      <c r="L30" s="5" t="n">
        <v>38.0</v>
      </c>
      <c r="M30" s="5" t="n">
        <v>47.0</v>
      </c>
      <c r="N30" s="11" t="n">
        <f si="5" t="shared"/>
        <v>1349.0</v>
      </c>
      <c r="O30" s="5" t="n">
        <v>22950.0</v>
      </c>
      <c r="P30" s="5" t="n">
        <v>13784.0</v>
      </c>
      <c r="Q30" s="11" t="n">
        <f si="2" t="shared"/>
        <v>1302.0</v>
      </c>
      <c r="R30" s="6" t="n">
        <f si="0" t="shared"/>
        <v>10.58678955453149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57.0</v>
      </c>
      <c r="E31" s="5" t="n">
        <v>72.0</v>
      </c>
      <c r="F31" s="5" t="n">
        <v>86.0</v>
      </c>
      <c r="G31" s="5" t="n">
        <v>74.0</v>
      </c>
      <c r="H31" s="5" t="n">
        <v>115.0</v>
      </c>
      <c r="I31" s="5" t="n">
        <v>129.0</v>
      </c>
      <c r="J31" s="5" t="n">
        <v>92.0</v>
      </c>
      <c r="K31" s="5" t="n">
        <v>33.0</v>
      </c>
      <c r="L31" s="5" t="n">
        <v>18.0</v>
      </c>
      <c r="M31" s="5" t="n">
        <v>23.0</v>
      </c>
      <c r="N31" s="11" t="n">
        <f si="5" t="shared"/>
        <v>699.0</v>
      </c>
      <c r="O31" s="5" t="n">
        <v>14796.0</v>
      </c>
      <c r="P31" s="5" t="n">
        <v>7579.0</v>
      </c>
      <c r="Q31" s="11" t="n">
        <f si="2" t="shared"/>
        <v>676.0</v>
      </c>
      <c r="R31" s="6" t="n">
        <f si="0" t="shared"/>
        <v>11.211538461538462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57.0</v>
      </c>
      <c r="E32" s="5" t="n">
        <v>64.0</v>
      </c>
      <c r="F32" s="5" t="n">
        <v>98.0</v>
      </c>
      <c r="G32" s="5" t="n">
        <v>60.0</v>
      </c>
      <c r="H32" s="5" t="n">
        <v>100.0</v>
      </c>
      <c r="I32" s="5" t="n">
        <v>140.0</v>
      </c>
      <c r="J32" s="5" t="n">
        <v>74.0</v>
      </c>
      <c r="K32" s="5" t="n">
        <v>31.0</v>
      </c>
      <c r="L32" s="5" t="n">
        <v>30.0</v>
      </c>
      <c r="M32" s="5" t="n">
        <v>63.0</v>
      </c>
      <c r="N32" s="11" t="n">
        <f si="5" t="shared"/>
        <v>717.0</v>
      </c>
      <c r="O32" s="5" t="n">
        <v>20298.0</v>
      </c>
      <c r="P32" s="5" t="n">
        <v>8181.0</v>
      </c>
      <c r="Q32" s="11" t="n">
        <f si="2" t="shared"/>
        <v>654.0</v>
      </c>
      <c r="R32" s="6" t="n">
        <f si="0" t="shared"/>
        <v>12.509174311926605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252.0</v>
      </c>
      <c r="E33" s="5" t="n">
        <v>500.0</v>
      </c>
      <c r="F33" s="5" t="n">
        <v>713.0</v>
      </c>
      <c r="G33" s="5" t="n">
        <v>581.0</v>
      </c>
      <c r="H33" s="5" t="n">
        <v>742.0</v>
      </c>
      <c r="I33" s="5" t="n">
        <v>486.0</v>
      </c>
      <c r="J33" s="5" t="n">
        <v>261.0</v>
      </c>
      <c r="K33" s="5" t="n">
        <v>161.0</v>
      </c>
      <c r="L33" s="5" t="n">
        <v>110.0</v>
      </c>
      <c r="M33" s="5" t="n">
        <v>363.0</v>
      </c>
      <c r="N33" s="11" t="n">
        <f si="5" t="shared"/>
        <v>4169.0</v>
      </c>
      <c r="O33" s="5" t="n">
        <v>126039.0</v>
      </c>
      <c r="P33" s="5" t="n">
        <v>36438.0</v>
      </c>
      <c r="Q33" s="11" t="n">
        <f si="2" t="shared"/>
        <v>3806.0</v>
      </c>
      <c r="R33" s="6" t="n">
        <f si="0" t="shared"/>
        <v>9.573830793483973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35.0</v>
      </c>
      <c r="E34" s="5" t="n">
        <v>66.0</v>
      </c>
      <c r="F34" s="5" t="n">
        <v>49.0</v>
      </c>
      <c r="G34" s="5" t="n">
        <v>26.0</v>
      </c>
      <c r="H34" s="5" t="n">
        <v>61.0</v>
      </c>
      <c r="I34" s="5" t="n">
        <v>95.0</v>
      </c>
      <c r="J34" s="5" t="n">
        <v>75.0</v>
      </c>
      <c r="K34" s="5" t="n">
        <v>21.0</v>
      </c>
      <c r="L34" s="5" t="n">
        <v>13.0</v>
      </c>
      <c r="M34" s="5" t="n">
        <v>25.0</v>
      </c>
      <c r="N34" s="11" t="n">
        <f si="5" t="shared"/>
        <v>466.0</v>
      </c>
      <c r="O34" s="5" t="n">
        <v>10730.0</v>
      </c>
      <c r="P34" s="5" t="n">
        <v>5382.0</v>
      </c>
      <c r="Q34" s="11" t="n">
        <f si="2" t="shared"/>
        <v>441.0</v>
      </c>
      <c r="R34" s="6" t="n">
        <f si="0" t="shared"/>
        <v>12.204081632653061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29.0</v>
      </c>
      <c r="E35" s="5" t="n">
        <v>13.0</v>
      </c>
      <c r="F35" s="5" t="n">
        <v>14.0</v>
      </c>
      <c r="G35" s="5" t="n">
        <v>10.0</v>
      </c>
      <c r="H35" s="5" t="n">
        <v>13.0</v>
      </c>
      <c r="I35" s="5" t="n">
        <v>32.0</v>
      </c>
      <c r="J35" s="5" t="n">
        <v>9.0</v>
      </c>
      <c r="K35" s="5" t="n">
        <v>3.0</v>
      </c>
      <c r="L35" s="5" t="n">
        <v>0.0</v>
      </c>
      <c r="M35" s="5" t="n">
        <v>8.0</v>
      </c>
      <c r="N35" s="11" t="n">
        <f si="5" t="shared"/>
        <v>131.0</v>
      </c>
      <c r="O35" s="5" t="n">
        <v>2231.0</v>
      </c>
      <c r="P35" s="5" t="n">
        <v>883.0</v>
      </c>
      <c r="Q35" s="11" t="n">
        <f si="2" t="shared"/>
        <v>123.0</v>
      </c>
      <c r="R35" s="6" t="n">
        <f si="0" t="shared"/>
        <v>7.178861788617886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42.0</v>
      </c>
      <c r="E36" s="5" t="n">
        <v>52.0</v>
      </c>
      <c r="F36" s="5" t="n">
        <v>45.0</v>
      </c>
      <c r="G36" s="5" t="n">
        <v>43.0</v>
      </c>
      <c r="H36" s="5" t="n">
        <v>111.0</v>
      </c>
      <c r="I36" s="5" t="n">
        <v>161.0</v>
      </c>
      <c r="J36" s="5" t="n">
        <v>97.0</v>
      </c>
      <c r="K36" s="5" t="n">
        <v>33.0</v>
      </c>
      <c r="L36" s="5" t="n">
        <v>16.0</v>
      </c>
      <c r="M36" s="5" t="n">
        <v>16.0</v>
      </c>
      <c r="N36" s="11" t="n">
        <f si="5" t="shared"/>
        <v>616.0</v>
      </c>
      <c r="O36" s="5" t="n">
        <v>10467.0</v>
      </c>
      <c r="P36" s="5" t="n">
        <v>7722.0</v>
      </c>
      <c r="Q36" s="11" t="n">
        <f si="2" t="shared"/>
        <v>600.0</v>
      </c>
      <c r="R36" s="6" t="n">
        <f si="0" t="shared"/>
        <v>12.87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20.0</v>
      </c>
      <c r="E37" s="5" t="n">
        <v>33.0</v>
      </c>
      <c r="F37" s="5" t="n">
        <v>55.0</v>
      </c>
      <c r="G37" s="5" t="n">
        <v>45.0</v>
      </c>
      <c r="H37" s="5" t="n">
        <v>85.0</v>
      </c>
      <c r="I37" s="5" t="n">
        <v>72.0</v>
      </c>
      <c r="J37" s="5" t="n">
        <v>78.0</v>
      </c>
      <c r="K37" s="5" t="n">
        <v>29.0</v>
      </c>
      <c r="L37" s="5" t="n">
        <v>21.0</v>
      </c>
      <c r="M37" s="5" t="n">
        <v>111.0</v>
      </c>
      <c r="N37" s="11" t="n">
        <f si="5" t="shared"/>
        <v>549.0</v>
      </c>
      <c r="O37" s="5" t="n">
        <v>35887.0</v>
      </c>
      <c r="P37" s="5" t="n">
        <v>6553.0</v>
      </c>
      <c r="Q37" s="11" t="n">
        <f si="2" t="shared"/>
        <v>438.0</v>
      </c>
      <c r="R37" s="6" t="n">
        <f si="0" t="shared"/>
        <v>14.961187214611872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205.0</v>
      </c>
      <c r="E38" s="5" t="n">
        <f ref="E38:M38" si="8" t="shared">E39-E26-E27-E28-E29-E30-E31-E32-E33-E34-E35-E36-E37</f>
        <v>226.0</v>
      </c>
      <c r="F38" s="5" t="n">
        <f si="8" t="shared"/>
        <v>278.0</v>
      </c>
      <c r="G38" s="5" t="n">
        <f si="8" t="shared"/>
        <v>296.0</v>
      </c>
      <c r="H38" s="5" t="n">
        <f si="8" t="shared"/>
        <v>453.0</v>
      </c>
      <c r="I38" s="5" t="n">
        <f si="8" t="shared"/>
        <v>491.0</v>
      </c>
      <c r="J38" s="5" t="n">
        <f si="8" t="shared"/>
        <v>244.0</v>
      </c>
      <c r="K38" s="5" t="n">
        <f si="8" t="shared"/>
        <v>121.0</v>
      </c>
      <c r="L38" s="5" t="n">
        <f si="8" t="shared"/>
        <v>108.0</v>
      </c>
      <c r="M38" s="5" t="n">
        <f si="8" t="shared"/>
        <v>237.0</v>
      </c>
      <c r="N38" s="11" t="n">
        <f si="5" t="shared"/>
        <v>2659.0</v>
      </c>
      <c r="O38" s="5" t="n">
        <f>O39-O26-O27-O28-O29-O30-O31-O32-O33-O34-O35-O36-O37</f>
        <v>91763.0</v>
      </c>
      <c r="P38" s="5" t="n">
        <f>P39-P26-P27-P28-P29-P30-P31-P32-P33-P34-P35-P36-P37</f>
        <v>29876.0</v>
      </c>
      <c r="Q38" s="11" t="n">
        <f si="2" t="shared"/>
        <v>2422.0</v>
      </c>
      <c r="R38" s="6" t="n">
        <f si="0" t="shared"/>
        <v>12.335260115606937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1420.0</v>
      </c>
      <c r="E39" s="5" t="n">
        <v>2223.0</v>
      </c>
      <c r="F39" s="5" t="n">
        <v>2566.0</v>
      </c>
      <c r="G39" s="5" t="n">
        <v>2115.0</v>
      </c>
      <c r="H39" s="5" t="n">
        <v>3162.0</v>
      </c>
      <c r="I39" s="5" t="n">
        <v>3134.0</v>
      </c>
      <c r="J39" s="5" t="n">
        <v>1936.0</v>
      </c>
      <c r="K39" s="5" t="n">
        <v>851.0</v>
      </c>
      <c r="L39" s="5" t="n">
        <v>630.0</v>
      </c>
      <c r="M39" s="5" t="n">
        <v>1434.0</v>
      </c>
      <c r="N39" s="11" t="n">
        <f si="5" t="shared"/>
        <v>19471.0</v>
      </c>
      <c r="O39" s="5" t="n">
        <v>561922.0</v>
      </c>
      <c r="P39" s="5" t="n">
        <v>203042.0</v>
      </c>
      <c r="Q39" s="11" t="n">
        <f si="2" t="shared"/>
        <v>18037.0</v>
      </c>
      <c r="R39" s="6" t="n">
        <f si="0" t="shared"/>
        <v>11.256971780229529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232.0</v>
      </c>
      <c r="E40" s="5" t="n">
        <v>424.0</v>
      </c>
      <c r="F40" s="5" t="n">
        <v>633.0</v>
      </c>
      <c r="G40" s="5" t="n">
        <v>544.0</v>
      </c>
      <c r="H40" s="5" t="n">
        <v>1036.0</v>
      </c>
      <c r="I40" s="5" t="n">
        <v>911.0</v>
      </c>
      <c r="J40" s="5" t="n">
        <v>400.0</v>
      </c>
      <c r="K40" s="5" t="n">
        <v>141.0</v>
      </c>
      <c r="L40" s="5" t="n">
        <v>68.0</v>
      </c>
      <c r="M40" s="5" t="n">
        <v>158.0</v>
      </c>
      <c r="N40" s="11" t="n">
        <f si="5" t="shared"/>
        <v>4547.0</v>
      </c>
      <c r="O40" s="5" t="n">
        <v>72734.0</v>
      </c>
      <c r="P40" s="5" t="n">
        <v>40830.0</v>
      </c>
      <c r="Q40" s="11" t="n">
        <f si="2" t="shared"/>
        <v>4389.0</v>
      </c>
      <c r="R40" s="6" t="n">
        <f si="0" t="shared"/>
        <v>9.302802460697198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66.0</v>
      </c>
      <c r="E41" s="5" t="n">
        <v>71.0</v>
      </c>
      <c r="F41" s="5" t="n">
        <v>107.0</v>
      </c>
      <c r="G41" s="5" t="n">
        <v>63.0</v>
      </c>
      <c r="H41" s="5" t="n">
        <v>119.0</v>
      </c>
      <c r="I41" s="5" t="n">
        <v>161.0</v>
      </c>
      <c r="J41" s="5" t="n">
        <v>66.0</v>
      </c>
      <c r="K41" s="5" t="n">
        <v>28.0</v>
      </c>
      <c r="L41" s="5" t="n">
        <v>30.0</v>
      </c>
      <c r="M41" s="5" t="n">
        <v>59.0</v>
      </c>
      <c r="N41" s="11" t="n">
        <f si="5" t="shared"/>
        <v>770.0</v>
      </c>
      <c r="O41" s="5" t="n">
        <v>21468.0</v>
      </c>
      <c r="P41" s="5" t="n">
        <v>8197.0</v>
      </c>
      <c r="Q41" s="11" t="n">
        <f si="2" t="shared"/>
        <v>711.0</v>
      </c>
      <c r="R41" s="6" t="n">
        <f si="0" t="shared"/>
        <v>11.528832630098453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6.0</v>
      </c>
      <c r="E42" s="5" t="n">
        <f ref="E42:M42" si="9" t="shared">E43-E40-E41</f>
        <v>7.0</v>
      </c>
      <c r="F42" s="5" t="n">
        <f si="9" t="shared"/>
        <v>12.0</v>
      </c>
      <c r="G42" s="5" t="n">
        <f si="9" t="shared"/>
        <v>10.0</v>
      </c>
      <c r="H42" s="5" t="n">
        <f si="9" t="shared"/>
        <v>37.0</v>
      </c>
      <c r="I42" s="5" t="n">
        <f si="9" t="shared"/>
        <v>26.0</v>
      </c>
      <c r="J42" s="5" t="n">
        <f si="9" t="shared"/>
        <v>24.0</v>
      </c>
      <c r="K42" s="5" t="n">
        <f si="9" t="shared"/>
        <v>8.0</v>
      </c>
      <c r="L42" s="5" t="n">
        <f si="9" t="shared"/>
        <v>7.0</v>
      </c>
      <c r="M42" s="5" t="n">
        <f si="9" t="shared"/>
        <v>36.0</v>
      </c>
      <c r="N42" s="11" t="n">
        <f si="5" t="shared"/>
        <v>173.0</v>
      </c>
      <c r="O42" s="5" t="n">
        <f>O43-O40-O41</f>
        <v>18051.0</v>
      </c>
      <c r="P42" s="5" t="n">
        <f>P43-P40-P41</f>
        <v>1998.0</v>
      </c>
      <c r="Q42" s="11" t="n">
        <f si="2" t="shared"/>
        <v>137.0</v>
      </c>
      <c r="R42" s="6" t="n">
        <f si="0" t="shared"/>
        <v>14.583941605839415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304.0</v>
      </c>
      <c r="E43" s="5" t="n">
        <v>502.0</v>
      </c>
      <c r="F43" s="5" t="n">
        <v>752.0</v>
      </c>
      <c r="G43" s="5" t="n">
        <v>617.0</v>
      </c>
      <c r="H43" s="5" t="n">
        <v>1192.0</v>
      </c>
      <c r="I43" s="5" t="n">
        <v>1098.0</v>
      </c>
      <c r="J43" s="5" t="n">
        <v>490.0</v>
      </c>
      <c r="K43" s="5" t="n">
        <v>177.0</v>
      </c>
      <c r="L43" s="5" t="n">
        <v>105.0</v>
      </c>
      <c r="M43" s="5" t="n">
        <v>253.0</v>
      </c>
      <c r="N43" s="11" t="n">
        <f si="5" t="shared"/>
        <v>5490.0</v>
      </c>
      <c r="O43" s="5" t="n">
        <v>112253.0</v>
      </c>
      <c r="P43" s="5" t="n">
        <v>51025.0</v>
      </c>
      <c r="Q43" s="11" t="n">
        <f si="2" t="shared"/>
        <v>5237.0</v>
      </c>
      <c r="R43" s="6" t="n">
        <f si="0" t="shared"/>
        <v>9.7431735726561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17.0</v>
      </c>
      <c r="E44" s="8" t="n">
        <v>17.0</v>
      </c>
      <c r="F44" s="8" t="n">
        <v>27.0</v>
      </c>
      <c r="G44" s="8" t="n">
        <v>27.0</v>
      </c>
      <c r="H44" s="8" t="n">
        <v>35.0</v>
      </c>
      <c r="I44" s="8" t="n">
        <v>60.0</v>
      </c>
      <c r="J44" s="8" t="n">
        <v>58.0</v>
      </c>
      <c r="K44" s="8" t="n">
        <v>25.0</v>
      </c>
      <c r="L44" s="8" t="n">
        <v>18.0</v>
      </c>
      <c r="M44" s="8" t="n">
        <v>248.0</v>
      </c>
      <c r="N44" s="11" t="n">
        <f si="5" t="shared"/>
        <v>532.0</v>
      </c>
      <c r="O44" s="8" t="n">
        <v>79570.0</v>
      </c>
      <c r="P44" s="8" t="n">
        <v>4904.0</v>
      </c>
      <c r="Q44" s="11" t="n">
        <f si="2" t="shared"/>
        <v>284.0</v>
      </c>
      <c r="R44" s="6" t="n">
        <f si="0" t="shared"/>
        <v>17.267605633802816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11.0</v>
      </c>
      <c r="E45" s="8" t="n">
        <f ref="E45:M45" si="10" t="shared">E46-E44</f>
        <v>21.0</v>
      </c>
      <c r="F45" s="8" t="n">
        <f si="10" t="shared"/>
        <v>37.0</v>
      </c>
      <c r="G45" s="8" t="n">
        <f si="10" t="shared"/>
        <v>26.0</v>
      </c>
      <c r="H45" s="8" t="n">
        <f si="10" t="shared"/>
        <v>41.0</v>
      </c>
      <c r="I45" s="8" t="n">
        <f si="10" t="shared"/>
        <v>39.0</v>
      </c>
      <c r="J45" s="8" t="n">
        <f si="10" t="shared"/>
        <v>71.0</v>
      </c>
      <c r="K45" s="8" t="n">
        <f si="10" t="shared"/>
        <v>26.0</v>
      </c>
      <c r="L45" s="8" t="n">
        <f si="10" t="shared"/>
        <v>9.0</v>
      </c>
      <c r="M45" s="8" t="n">
        <f si="10" t="shared"/>
        <v>246.0</v>
      </c>
      <c r="N45" s="11" t="n">
        <f si="5" t="shared"/>
        <v>527.0</v>
      </c>
      <c r="O45" s="8" t="n">
        <f>O46-O44</f>
        <v>121805.0</v>
      </c>
      <c r="P45" s="8" t="n">
        <f>P46-P44</f>
        <v>4503.0</v>
      </c>
      <c r="Q45" s="11" t="n">
        <f si="2" t="shared"/>
        <v>281.0</v>
      </c>
      <c r="R45" s="6" t="n">
        <f si="0" t="shared"/>
        <v>16.02491103202847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28.0</v>
      </c>
      <c r="E46" s="8" t="n">
        <v>38.0</v>
      </c>
      <c r="F46" s="8" t="n">
        <v>64.0</v>
      </c>
      <c r="G46" s="8" t="n">
        <v>53.0</v>
      </c>
      <c r="H46" s="8" t="n">
        <v>76.0</v>
      </c>
      <c r="I46" s="8" t="n">
        <v>99.0</v>
      </c>
      <c r="J46" s="8" t="n">
        <v>129.0</v>
      </c>
      <c r="K46" s="8" t="n">
        <v>51.0</v>
      </c>
      <c r="L46" s="8" t="n">
        <v>27.0</v>
      </c>
      <c r="M46" s="8" t="n">
        <v>494.0</v>
      </c>
      <c r="N46" s="11" t="n">
        <f si="5" t="shared"/>
        <v>1059.0</v>
      </c>
      <c r="O46" s="8" t="n">
        <v>201375.0</v>
      </c>
      <c r="P46" s="8" t="n">
        <v>9407.0</v>
      </c>
      <c r="Q46" s="11" t="n">
        <f si="2" t="shared"/>
        <v>565.0</v>
      </c>
      <c r="R46" s="6" t="n">
        <f si="0" t="shared"/>
        <v>16.649557522123892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1.0</v>
      </c>
      <c r="F47" s="5" t="n">
        <v>5.0</v>
      </c>
      <c r="G47" s="5" t="n">
        <v>6.0</v>
      </c>
      <c r="H47" s="5" t="n">
        <v>5.0</v>
      </c>
      <c r="I47" s="5" t="n">
        <v>8.0</v>
      </c>
      <c r="J47" s="5" t="n">
        <v>3.0</v>
      </c>
      <c r="K47" s="5" t="n">
        <v>2.0</v>
      </c>
      <c r="L47" s="5" t="n">
        <v>0.0</v>
      </c>
      <c r="M47" s="5" t="n">
        <v>71.0</v>
      </c>
      <c r="N47" s="11" t="n">
        <f si="5" t="shared"/>
        <v>101.0</v>
      </c>
      <c r="O47" s="5" t="n">
        <v>38533.0</v>
      </c>
      <c r="P47" s="5" t="n">
        <v>316.0</v>
      </c>
      <c r="Q47" s="11" t="n">
        <f si="2" t="shared"/>
        <v>30.0</v>
      </c>
      <c r="R47" s="6" t="n">
        <f si="0" t="shared"/>
        <v>10.533333333333333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30769.0</v>
      </c>
      <c r="E48" s="5" t="n">
        <f ref="E48:M48" si="11" t="shared">E47+E46+E43+E39+E25+E18</f>
        <v>80584.0</v>
      </c>
      <c r="F48" s="5" t="n">
        <f si="11" t="shared"/>
        <v>109946.0</v>
      </c>
      <c r="G48" s="5" t="n">
        <f si="11" t="shared"/>
        <v>87643.0</v>
      </c>
      <c r="H48" s="5" t="n">
        <f si="11" t="shared"/>
        <v>298871.0</v>
      </c>
      <c r="I48" s="5" t="n">
        <f si="11" t="shared"/>
        <v>86255.0</v>
      </c>
      <c r="J48" s="5" t="n">
        <f si="11" t="shared"/>
        <v>23460.0</v>
      </c>
      <c r="K48" s="5" t="n">
        <f si="11" t="shared"/>
        <v>10820.0</v>
      </c>
      <c r="L48" s="5" t="n">
        <f si="11" t="shared"/>
        <v>7216.0</v>
      </c>
      <c r="M48" s="5" t="n">
        <f si="11" t="shared"/>
        <v>82854.0</v>
      </c>
      <c r="N48" s="11" t="n">
        <f si="5" t="shared"/>
        <v>818418.0</v>
      </c>
      <c r="O48" s="5" t="n">
        <f>O47+O46+O43+O39+O25+O18</f>
        <v>2.9310625E7</v>
      </c>
      <c r="P48" s="5" t="n">
        <f>P47+P46+P43+P39+P25+P18</f>
        <v>5221056.0</v>
      </c>
      <c r="Q48" s="11" t="n">
        <f si="2" t="shared"/>
        <v>735564.0</v>
      </c>
      <c r="R48" s="6" t="n">
        <f si="0" t="shared"/>
        <v>7.0980308987389265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3.7595702929309964</v>
      </c>
      <c r="E49" s="6" t="n">
        <f ref="E49" si="13" t="shared">E48/$N$48*100</f>
        <v>9.846313253129818</v>
      </c>
      <c r="F49" s="6" t="n">
        <f ref="F49" si="14" t="shared">F48/$N$48*100</f>
        <v>13.433966506113013</v>
      </c>
      <c r="G49" s="6" t="n">
        <f ref="G49" si="15" t="shared">G48/$N$48*100</f>
        <v>10.708830939690966</v>
      </c>
      <c r="H49" s="6" t="n">
        <f ref="H49" si="16" t="shared">H48/$N$48*100</f>
        <v>36.518136209125416</v>
      </c>
      <c r="I49" s="6" t="n">
        <f ref="I49" si="17" t="shared">I48/$N$48*100</f>
        <v>10.539235451810688</v>
      </c>
      <c r="J49" s="6" t="n">
        <f ref="J49" si="18" t="shared">J48/$N$48*100</f>
        <v>2.8665058686392526</v>
      </c>
      <c r="K49" s="6" t="n">
        <f ref="K49" si="19" t="shared">K48/$N$48*100</f>
        <v>1.3220628089802522</v>
      </c>
      <c r="L49" s="6" t="n">
        <f ref="L49" si="20" t="shared">L48/$N$48*100</f>
        <v>0.8817010378559611</v>
      </c>
      <c r="M49" s="6" t="n">
        <f ref="M49" si="21" t="shared">M48/$N$48*100</f>
        <v>10.123677631723641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