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<sst xmlns="http://schemas.openxmlformats.org/spreadsheetml/2006/main" count="118" uniqueCount="73">
  <si>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</si>
  <si>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</si>
  <si>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</si>
  <si>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</si>
  <si>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</si>
  <si>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</si>
  <si>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</si>
  <si>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</si>
  <si>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</si>
  <si>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</si>
  <si>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</si>
  <si>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</si>
  <si>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</si>
  <si>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</si>
  <si>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</si>
  <si>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</si>
  <si>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</si>
  <si>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</si>
  <si>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</si>
  <si>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</si>
  <si>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</si>
  <si>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</si>
  <si>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</si>
  <si>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</si>
  <si>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</si>
  <si>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</si>
  <si>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</si>
  <si>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</si>
  <si>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</si>
  <si>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</si>
  <si>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</si>
  <si>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</si>
  <si>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</si>
  <si>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</si>
  <si>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</si>
  <si>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</si>
  <si>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</si>
  <si>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</si>
  <si>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</si>
  <si>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</si>
  <si>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</si>
  <si>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</si>
  <si>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</si>
  <si>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</si>
  <si>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</si>
  <si>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</si>
  <si>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</si>
  <si>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</si>
  <si>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</si>
  <si>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</si>
  <si>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</si>
  <si>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</si>
  <si>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</si>
  <si>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</si>
  <si>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</si>
  <si>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</si>
  <si>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</si>
  <si>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</si>
  <si>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</si>
  <si>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</si>
  <si>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</si>
  <si>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</si>
  <si>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</si>
  <si>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</si>
  <si>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</si>
  <si>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</si>
  <si>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</si>
  <si>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</si>
  <si>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</si>
  <si>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</si>
  <si>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</si>
  <si>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105年1月來臺旅客人次～按停留夜數分
Table 1-8  Visitor Arrivals  by Length of Stay,
January,2016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</si>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</sst>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4754.0</v>
      </c>
      <c r="E3" s="4" t="n">
        <v>18367.0</v>
      </c>
      <c r="F3" s="4" t="n">
        <v>33427.0</v>
      </c>
      <c r="G3" s="4" t="n">
        <v>24910.0</v>
      </c>
      <c r="H3" s="4" t="n">
        <v>21060.0</v>
      </c>
      <c r="I3" s="4" t="n">
        <v>5456.0</v>
      </c>
      <c r="J3" s="4" t="n">
        <v>1106.0</v>
      </c>
      <c r="K3" s="4" t="n">
        <v>217.0</v>
      </c>
      <c r="L3" s="4" t="n">
        <v>142.0</v>
      </c>
      <c r="M3" s="4" t="n">
        <v>12534.0</v>
      </c>
      <c r="N3" s="11" t="n">
        <f>SUM(D3:M3)</f>
        <v>121973.0</v>
      </c>
      <c r="O3" s="4" t="n">
        <v>1539204.0</v>
      </c>
      <c r="P3" s="4" t="n">
        <v>462001.0</v>
      </c>
      <c r="Q3" s="11" t="n">
        <f>SUM(D3:L3)</f>
        <v>109439.0</v>
      </c>
      <c r="R3" s="6" t="n">
        <f ref="R3:R48" si="0" t="shared">IF(P3&lt;&gt;0,P3/SUM(D3:L3),0)</f>
        <v>4.221538939500544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11717.0</v>
      </c>
      <c r="E4" s="5" t="n">
        <v>8053.0</v>
      </c>
      <c r="F4" s="5" t="n">
        <v>10034.0</v>
      </c>
      <c r="G4" s="5" t="n">
        <v>18174.0</v>
      </c>
      <c r="H4" s="5" t="n">
        <v>213595.0</v>
      </c>
      <c r="I4" s="5" t="n">
        <v>41389.0</v>
      </c>
      <c r="J4" s="5" t="n">
        <v>2176.0</v>
      </c>
      <c r="K4" s="5" t="n">
        <v>1842.0</v>
      </c>
      <c r="L4" s="5" t="n">
        <v>2130.0</v>
      </c>
      <c r="M4" s="5" t="n">
        <v>43658.0</v>
      </c>
      <c r="N4" s="11" t="n">
        <f ref="N4:N14" si="1" t="shared">SUM(D4:M4)</f>
        <v>352768.0</v>
      </c>
      <c r="O4" s="5" t="n">
        <v>6337220.0</v>
      </c>
      <c r="P4" s="5" t="n">
        <v>2264996.0</v>
      </c>
      <c r="Q4" s="11" t="n">
        <f ref="Q4:Q48" si="2" t="shared">SUM(D4:L4)</f>
        <v>309110.0</v>
      </c>
      <c r="R4" s="6" t="n">
        <f si="0" t="shared"/>
        <v>7.32747565591537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10514.0</v>
      </c>
      <c r="E5" s="5" t="n">
        <v>52232.0</v>
      </c>
      <c r="F5" s="5" t="n">
        <v>55045.0</v>
      </c>
      <c r="G5" s="5" t="n">
        <v>18092.0</v>
      </c>
      <c r="H5" s="5" t="n">
        <v>12105.0</v>
      </c>
      <c r="I5" s="5" t="n">
        <v>5670.0</v>
      </c>
      <c r="J5" s="5" t="n">
        <v>2229.0</v>
      </c>
      <c r="K5" s="5" t="n">
        <v>1304.0</v>
      </c>
      <c r="L5" s="5" t="n">
        <v>850.0</v>
      </c>
      <c r="M5" s="5" t="n">
        <v>1979.0</v>
      </c>
      <c r="N5" s="11" t="n">
        <f si="1" t="shared"/>
        <v>160020.0</v>
      </c>
      <c r="O5" s="5" t="n">
        <v>1004167.0</v>
      </c>
      <c r="P5" s="5" t="n">
        <v>648920.0</v>
      </c>
      <c r="Q5" s="11" t="n">
        <f si="2" t="shared"/>
        <v>158041.0</v>
      </c>
      <c r="R5" s="6" t="n">
        <f si="0" t="shared"/>
        <v>4.106023120582633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2183.0</v>
      </c>
      <c r="E6" s="5" t="n">
        <v>8827.0</v>
      </c>
      <c r="F6" s="5" t="n">
        <v>46133.0</v>
      </c>
      <c r="G6" s="5" t="n">
        <v>16666.0</v>
      </c>
      <c r="H6" s="5" t="n">
        <v>9401.0</v>
      </c>
      <c r="I6" s="5" t="n">
        <v>2444.0</v>
      </c>
      <c r="J6" s="5" t="n">
        <v>765.0</v>
      </c>
      <c r="K6" s="5" t="n">
        <v>518.0</v>
      </c>
      <c r="L6" s="5" t="n">
        <v>331.0</v>
      </c>
      <c r="M6" s="5" t="n">
        <v>1105.0</v>
      </c>
      <c r="N6" s="11" t="n">
        <f si="1" t="shared"/>
        <v>88373.0</v>
      </c>
      <c r="O6" s="5" t="n">
        <v>563397.0</v>
      </c>
      <c r="P6" s="5" t="n">
        <v>367380.0</v>
      </c>
      <c r="Q6" s="11" t="n">
        <f si="2" t="shared"/>
        <v>87268.0</v>
      </c>
      <c r="R6" s="6" t="n">
        <f si="0" t="shared"/>
        <v>4.209790530320392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242.0</v>
      </c>
      <c r="E7" s="5" t="n">
        <v>249.0</v>
      </c>
      <c r="F7" s="5" t="n">
        <v>264.0</v>
      </c>
      <c r="G7" s="5" t="n">
        <v>193.0</v>
      </c>
      <c r="H7" s="5" t="n">
        <v>314.0</v>
      </c>
      <c r="I7" s="5" t="n">
        <v>233.0</v>
      </c>
      <c r="J7" s="5" t="n">
        <v>218.0</v>
      </c>
      <c r="K7" s="5" t="n">
        <v>158.0</v>
      </c>
      <c r="L7" s="5" t="n">
        <v>60.0</v>
      </c>
      <c r="M7" s="5" t="n">
        <v>512.0</v>
      </c>
      <c r="N7" s="11" t="n">
        <f si="1" t="shared"/>
        <v>2443.0</v>
      </c>
      <c r="O7" s="5" t="n">
        <v>166775.0</v>
      </c>
      <c r="P7" s="5" t="n">
        <v>23756.0</v>
      </c>
      <c r="Q7" s="11" t="n">
        <f si="2" t="shared"/>
        <v>1931.0</v>
      </c>
      <c r="R7" s="6" t="n">
        <f si="0" t="shared"/>
        <v>12.302433972035216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90.0</v>
      </c>
      <c r="E8" s="5" t="n">
        <v>210.0</v>
      </c>
      <c r="F8" s="5" t="n">
        <v>281.0</v>
      </c>
      <c r="G8" s="5" t="n">
        <v>223.0</v>
      </c>
      <c r="H8" s="5" t="n">
        <v>279.0</v>
      </c>
      <c r="I8" s="5" t="n">
        <v>233.0</v>
      </c>
      <c r="J8" s="5" t="n">
        <v>98.0</v>
      </c>
      <c r="K8" s="5" t="n">
        <v>36.0</v>
      </c>
      <c r="L8" s="5" t="n">
        <v>21.0</v>
      </c>
      <c r="M8" s="5" t="n">
        <v>69.0</v>
      </c>
      <c r="N8" s="11" t="n">
        <f si="1" t="shared"/>
        <v>1540.0</v>
      </c>
      <c r="O8" s="5" t="n">
        <v>29495.0</v>
      </c>
      <c r="P8" s="5" t="n">
        <v>11886.0</v>
      </c>
      <c r="Q8" s="11" t="n">
        <f si="2" t="shared"/>
        <v>1471.0</v>
      </c>
      <c r="R8" s="6" t="n">
        <f si="0" t="shared"/>
        <v>8.080217539089055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513.0</v>
      </c>
      <c r="E9" s="5" t="n">
        <v>1046.0</v>
      </c>
      <c r="F9" s="5" t="n">
        <v>2244.0</v>
      </c>
      <c r="G9" s="5" t="n">
        <v>3327.0</v>
      </c>
      <c r="H9" s="5" t="n">
        <v>12902.0</v>
      </c>
      <c r="I9" s="5" t="n">
        <v>8378.0</v>
      </c>
      <c r="J9" s="5" t="n">
        <v>1601.0</v>
      </c>
      <c r="K9" s="5" t="n">
        <v>728.0</v>
      </c>
      <c r="L9" s="5" t="n">
        <v>349.0</v>
      </c>
      <c r="M9" s="5" t="n">
        <v>11008.0</v>
      </c>
      <c r="N9" s="11" t="n">
        <f si="1" t="shared"/>
        <v>42096.0</v>
      </c>
      <c r="O9" s="5" t="n">
        <v>2589930.0</v>
      </c>
      <c r="P9" s="5" t="n">
        <v>278726.0</v>
      </c>
      <c r="Q9" s="11" t="n">
        <f si="2" t="shared"/>
        <v>31088.0</v>
      </c>
      <c r="R9" s="6" t="n">
        <f si="0" t="shared"/>
        <v>8.965710241893978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1043.0</v>
      </c>
      <c r="E10" s="5" t="n">
        <v>2117.0</v>
      </c>
      <c r="F10" s="5" t="n">
        <v>3407.0</v>
      </c>
      <c r="G10" s="5" t="n">
        <v>4418.0</v>
      </c>
      <c r="H10" s="5" t="n">
        <v>11951.0</v>
      </c>
      <c r="I10" s="5" t="n">
        <v>8160.0</v>
      </c>
      <c r="J10" s="5" t="n">
        <v>1053.0</v>
      </c>
      <c r="K10" s="5" t="n">
        <v>306.0</v>
      </c>
      <c r="L10" s="5" t="n">
        <v>121.0</v>
      </c>
      <c r="M10" s="5" t="n">
        <v>364.0</v>
      </c>
      <c r="N10" s="11" t="n">
        <f si="1" t="shared"/>
        <v>32940.0</v>
      </c>
      <c r="O10" s="5" t="n">
        <v>293172.0</v>
      </c>
      <c r="P10" s="5" t="n">
        <v>229054.0</v>
      </c>
      <c r="Q10" s="11" t="n">
        <f si="2" t="shared"/>
        <v>32576.0</v>
      </c>
      <c r="R10" s="6" t="n">
        <f si="0" t="shared"/>
        <v>7.03137278978389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326.0</v>
      </c>
      <c r="E11" s="5" t="n">
        <v>381.0</v>
      </c>
      <c r="F11" s="5" t="n">
        <v>586.0</v>
      </c>
      <c r="G11" s="5" t="n">
        <v>582.0</v>
      </c>
      <c r="H11" s="5" t="n">
        <v>2141.0</v>
      </c>
      <c r="I11" s="5" t="n">
        <v>2311.0</v>
      </c>
      <c r="J11" s="5" t="n">
        <v>782.0</v>
      </c>
      <c r="K11" s="5" t="n">
        <v>709.0</v>
      </c>
      <c r="L11" s="5" t="n">
        <v>314.0</v>
      </c>
      <c r="M11" s="5" t="n">
        <v>8206.0</v>
      </c>
      <c r="N11" s="11" t="n">
        <f si="1" t="shared"/>
        <v>16338.0</v>
      </c>
      <c r="O11" s="5" t="n">
        <v>6614135.0</v>
      </c>
      <c r="P11" s="5" t="n">
        <v>112253.0</v>
      </c>
      <c r="Q11" s="11" t="n">
        <f si="2" t="shared"/>
        <v>8132.0</v>
      </c>
      <c r="R11" s="6" t="n">
        <f si="0" t="shared"/>
        <v>13.803861288735858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451.0</v>
      </c>
      <c r="E12" s="5" t="n">
        <v>529.0</v>
      </c>
      <c r="F12" s="5" t="n">
        <v>1113.0</v>
      </c>
      <c r="G12" s="5" t="n">
        <v>991.0</v>
      </c>
      <c r="H12" s="5" t="n">
        <v>1413.0</v>
      </c>
      <c r="I12" s="5" t="n">
        <v>1014.0</v>
      </c>
      <c r="J12" s="5" t="n">
        <v>446.0</v>
      </c>
      <c r="K12" s="5" t="n">
        <v>376.0</v>
      </c>
      <c r="L12" s="5" t="n">
        <v>184.0</v>
      </c>
      <c r="M12" s="5" t="n">
        <v>3689.0</v>
      </c>
      <c r="N12" s="11" t="n">
        <f si="1" t="shared"/>
        <v>10206.0</v>
      </c>
      <c r="O12" s="5" t="n">
        <v>2282379.0</v>
      </c>
      <c r="P12" s="5" t="n">
        <v>67339.0</v>
      </c>
      <c r="Q12" s="11" t="n">
        <f si="2" t="shared"/>
        <v>6517.0</v>
      </c>
      <c r="R12" s="6" t="n">
        <f si="0" t="shared"/>
        <v>10.332821850544729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260.0</v>
      </c>
      <c r="E13" s="5" t="n">
        <v>844.0</v>
      </c>
      <c r="F13" s="5" t="n">
        <v>2463.0</v>
      </c>
      <c r="G13" s="5" t="n">
        <v>2670.0</v>
      </c>
      <c r="H13" s="5" t="n">
        <v>2781.0</v>
      </c>
      <c r="I13" s="5" t="n">
        <v>927.0</v>
      </c>
      <c r="J13" s="5" t="n">
        <v>294.0</v>
      </c>
      <c r="K13" s="5" t="n">
        <v>196.0</v>
      </c>
      <c r="L13" s="5" t="n">
        <v>124.0</v>
      </c>
      <c r="M13" s="5" t="n">
        <v>2627.0</v>
      </c>
      <c r="N13" s="11" t="n">
        <f si="1" t="shared"/>
        <v>13186.0</v>
      </c>
      <c r="O13" s="5" t="n">
        <v>1367715.0</v>
      </c>
      <c r="P13" s="5" t="n">
        <v>70091.0</v>
      </c>
      <c r="Q13" s="11" t="n">
        <f si="2" t="shared"/>
        <v>10559.0</v>
      </c>
      <c r="R13" s="6" t="n">
        <f si="0" t="shared"/>
        <v>6.638033904725826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75.0</v>
      </c>
      <c r="E14" s="5" t="n">
        <v>188.0</v>
      </c>
      <c r="F14" s="5" t="n">
        <v>392.0</v>
      </c>
      <c r="G14" s="5" t="n">
        <v>438.0</v>
      </c>
      <c r="H14" s="5" t="n">
        <v>682.0</v>
      </c>
      <c r="I14" s="5" t="n">
        <v>580.0</v>
      </c>
      <c r="J14" s="5" t="n">
        <v>436.0</v>
      </c>
      <c r="K14" s="5" t="n">
        <v>518.0</v>
      </c>
      <c r="L14" s="5" t="n">
        <v>680.0</v>
      </c>
      <c r="M14" s="5" t="n">
        <v>9466.0</v>
      </c>
      <c r="N14" s="11" t="n">
        <f si="1" t="shared"/>
        <v>13455.0</v>
      </c>
      <c r="O14" s="5" t="n">
        <v>6106239.0</v>
      </c>
      <c r="P14" s="5" t="n">
        <v>101797.0</v>
      </c>
      <c r="Q14" s="11" t="n">
        <f si="2" t="shared"/>
        <v>3989.0</v>
      </c>
      <c r="R14" s="6" t="n">
        <f si="0" t="shared"/>
        <v>25.519428428177488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110.0</v>
      </c>
      <c r="E15" s="5" t="n">
        <f ref="E15:M15" si="3" t="shared">E16-E9-E10-E11-E12-E13-E14</f>
        <v>111.0</v>
      </c>
      <c r="F15" s="5" t="n">
        <f si="3" t="shared"/>
        <v>153.0</v>
      </c>
      <c r="G15" s="5" t="n">
        <f si="3" t="shared"/>
        <v>93.0</v>
      </c>
      <c r="H15" s="5" t="n">
        <f si="3" t="shared"/>
        <v>143.0</v>
      </c>
      <c r="I15" s="5" t="n">
        <f si="3" t="shared"/>
        <v>182.0</v>
      </c>
      <c r="J15" s="5" t="n">
        <f si="3" t="shared"/>
        <v>124.0</v>
      </c>
      <c r="K15" s="5" t="n">
        <f si="3" t="shared"/>
        <v>29.0</v>
      </c>
      <c r="L15" s="5" t="n">
        <f si="3" t="shared"/>
        <v>50.0</v>
      </c>
      <c r="M15" s="5" t="n">
        <f si="3" t="shared"/>
        <v>214.0</v>
      </c>
      <c r="N15" s="5" t="n">
        <f ref="N15" si="4" t="shared">N16-N9-N10-N11-N12-N13-N14</f>
        <v>1209.0</v>
      </c>
      <c r="O15" s="5" t="n">
        <f>O16-O9-O10-O11-O12-O13-O14</f>
        <v>116163.0</v>
      </c>
      <c r="P15" s="5" t="n">
        <f>P16-P9-P10-P11-P12-P13-P14</f>
        <v>11842.0</v>
      </c>
      <c r="Q15" s="11" t="n">
        <f si="2" t="shared"/>
        <v>995.0</v>
      </c>
      <c r="R15" s="6" t="n">
        <f si="0" t="shared"/>
        <v>11.901507537688442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2778.0</v>
      </c>
      <c r="E16" s="5" t="n">
        <v>5216.0</v>
      </c>
      <c r="F16" s="5" t="n">
        <v>10358.0</v>
      </c>
      <c r="G16" s="5" t="n">
        <v>12519.0</v>
      </c>
      <c r="H16" s="5" t="n">
        <v>32013.0</v>
      </c>
      <c r="I16" s="5" t="n">
        <v>21552.0</v>
      </c>
      <c r="J16" s="5" t="n">
        <v>4736.0</v>
      </c>
      <c r="K16" s="5" t="n">
        <v>2862.0</v>
      </c>
      <c r="L16" s="5" t="n">
        <v>1822.0</v>
      </c>
      <c r="M16" s="5" t="n">
        <v>35574.0</v>
      </c>
      <c r="N16" s="11" t="n">
        <f ref="N16:N48" si="5" t="shared">SUM(D16:M16)</f>
        <v>129430.0</v>
      </c>
      <c r="O16" s="5" t="n">
        <v>1.9369733E7</v>
      </c>
      <c r="P16" s="5" t="n">
        <v>871102.0</v>
      </c>
      <c r="Q16" s="11" t="n">
        <f si="2" t="shared"/>
        <v>93856.0</v>
      </c>
      <c r="R16" s="6" t="n">
        <f si="0" t="shared"/>
        <v>9.281260654619842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23.0</v>
      </c>
      <c r="E17" s="5" t="n">
        <f ref="E17:M17" si="6" t="shared">E18-E16-E3-E4-E5-E6-E7-E8</f>
        <v>46.0</v>
      </c>
      <c r="F17" s="5" t="n">
        <f si="6" t="shared"/>
        <v>53.0</v>
      </c>
      <c r="G17" s="5" t="n">
        <f si="6" t="shared"/>
        <v>55.0</v>
      </c>
      <c r="H17" s="5" t="n">
        <f si="6" t="shared"/>
        <v>117.0</v>
      </c>
      <c r="I17" s="5" t="n">
        <f si="6" t="shared"/>
        <v>142.0</v>
      </c>
      <c r="J17" s="5" t="n">
        <f si="6" t="shared"/>
        <v>59.0</v>
      </c>
      <c r="K17" s="5" t="n">
        <f si="6" t="shared"/>
        <v>93.0</v>
      </c>
      <c r="L17" s="5" t="n">
        <f si="6" t="shared"/>
        <v>16.0</v>
      </c>
      <c r="M17" s="5" t="n">
        <f si="6" t="shared"/>
        <v>336.0</v>
      </c>
      <c r="N17" s="11" t="n">
        <f si="5" t="shared"/>
        <v>940.0</v>
      </c>
      <c r="O17" s="5" t="n">
        <f>O18-O16-O3-O4-O5-O6-O7-O8</f>
        <v>152356.0</v>
      </c>
      <c r="P17" s="5" t="n">
        <f>P18-P16-P3-P4-P5-P6-P7-P8</f>
        <v>9938.0</v>
      </c>
      <c r="Q17" s="11" t="n">
        <f si="2" t="shared"/>
        <v>604.0</v>
      </c>
      <c r="R17" s="6" t="n">
        <f si="0" t="shared"/>
        <v>16.45364238410596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32301.0</v>
      </c>
      <c r="E18" s="5" t="n">
        <v>93200.0</v>
      </c>
      <c r="F18" s="5" t="n">
        <v>155595.0</v>
      </c>
      <c r="G18" s="5" t="n">
        <v>90832.0</v>
      </c>
      <c r="H18" s="5" t="n">
        <v>288884.0</v>
      </c>
      <c r="I18" s="5" t="n">
        <v>77119.0</v>
      </c>
      <c r="J18" s="5" t="n">
        <v>11387.0</v>
      </c>
      <c r="K18" s="5" t="n">
        <v>7030.0</v>
      </c>
      <c r="L18" s="5" t="n">
        <v>5372.0</v>
      </c>
      <c r="M18" s="5" t="n">
        <v>95767.0</v>
      </c>
      <c r="N18" s="11" t="n">
        <f si="5" t="shared"/>
        <v>857487.0</v>
      </c>
      <c r="O18" s="5" t="n">
        <v>2.9162347E7</v>
      </c>
      <c r="P18" s="5" t="n">
        <v>4659979.0</v>
      </c>
      <c r="Q18" s="11" t="n">
        <f si="2" t="shared"/>
        <v>761720.0</v>
      </c>
      <c r="R18" s="6" t="n">
        <f si="0" t="shared"/>
        <v>6.117705981200441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453.0</v>
      </c>
      <c r="E19" s="5" t="n">
        <v>695.0</v>
      </c>
      <c r="F19" s="5" t="n">
        <v>1234.0</v>
      </c>
      <c r="G19" s="5" t="n">
        <v>1069.0</v>
      </c>
      <c r="H19" s="5" t="n">
        <v>1581.0</v>
      </c>
      <c r="I19" s="5" t="n">
        <v>1475.0</v>
      </c>
      <c r="J19" s="5" t="n">
        <v>762.0</v>
      </c>
      <c r="K19" s="5" t="n">
        <v>269.0</v>
      </c>
      <c r="L19" s="5" t="n">
        <v>183.0</v>
      </c>
      <c r="M19" s="5" t="n">
        <v>298.0</v>
      </c>
      <c r="N19" s="11" t="n">
        <f si="5" t="shared"/>
        <v>8019.0</v>
      </c>
      <c r="O19" s="5" t="n">
        <v>152018.0</v>
      </c>
      <c r="P19" s="5" t="n">
        <v>77224.0</v>
      </c>
      <c r="Q19" s="11" t="n">
        <f si="2" t="shared"/>
        <v>7721.0</v>
      </c>
      <c r="R19" s="6" t="n">
        <f si="0" t="shared"/>
        <v>10.00181323662738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3076.0</v>
      </c>
      <c r="E20" s="5" t="n">
        <v>3590.0</v>
      </c>
      <c r="F20" s="5" t="n">
        <v>4401.0</v>
      </c>
      <c r="G20" s="5" t="n">
        <v>3656.0</v>
      </c>
      <c r="H20" s="5" t="n">
        <v>8091.0</v>
      </c>
      <c r="I20" s="5" t="n">
        <v>11687.0</v>
      </c>
      <c r="J20" s="5" t="n">
        <v>5045.0</v>
      </c>
      <c r="K20" s="5" t="n">
        <v>1378.0</v>
      </c>
      <c r="L20" s="5" t="n">
        <v>748.0</v>
      </c>
      <c r="M20" s="5" t="n">
        <v>1422.0</v>
      </c>
      <c r="N20" s="11" t="n">
        <f si="5" t="shared"/>
        <v>43094.0</v>
      </c>
      <c r="O20" s="5" t="n">
        <v>735662.0</v>
      </c>
      <c r="P20" s="5" t="n">
        <v>436492.0</v>
      </c>
      <c r="Q20" s="11" t="n">
        <f si="2" t="shared"/>
        <v>41672.0</v>
      </c>
      <c r="R20" s="6" t="n">
        <f si="0" t="shared"/>
        <v>10.474467268189672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14.0</v>
      </c>
      <c r="E21" s="5" t="n">
        <v>36.0</v>
      </c>
      <c r="F21" s="5" t="n">
        <v>24.0</v>
      </c>
      <c r="G21" s="5" t="n">
        <v>24.0</v>
      </c>
      <c r="H21" s="5" t="n">
        <v>51.0</v>
      </c>
      <c r="I21" s="5" t="n">
        <v>34.0</v>
      </c>
      <c r="J21" s="5" t="n">
        <v>13.0</v>
      </c>
      <c r="K21" s="5" t="n">
        <v>11.0</v>
      </c>
      <c r="L21" s="5" t="n">
        <v>6.0</v>
      </c>
      <c r="M21" s="5" t="n">
        <v>30.0</v>
      </c>
      <c r="N21" s="11" t="n">
        <f si="5" t="shared"/>
        <v>243.0</v>
      </c>
      <c r="O21" s="5" t="n">
        <v>7279.0</v>
      </c>
      <c r="P21" s="5" t="n">
        <v>2129.0</v>
      </c>
      <c r="Q21" s="11" t="n">
        <f si="2" t="shared"/>
        <v>213.0</v>
      </c>
      <c r="R21" s="6" t="n">
        <f si="0" t="shared"/>
        <v>9.995305164319248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52.0</v>
      </c>
      <c r="E22" s="5" t="n">
        <v>24.0</v>
      </c>
      <c r="F22" s="5" t="n">
        <v>26.0</v>
      </c>
      <c r="G22" s="5" t="n">
        <v>31.0</v>
      </c>
      <c r="H22" s="5" t="n">
        <v>51.0</v>
      </c>
      <c r="I22" s="5" t="n">
        <v>64.0</v>
      </c>
      <c r="J22" s="5" t="n">
        <v>97.0</v>
      </c>
      <c r="K22" s="5" t="n">
        <v>71.0</v>
      </c>
      <c r="L22" s="5" t="n">
        <v>8.0</v>
      </c>
      <c r="M22" s="5" t="n">
        <v>33.0</v>
      </c>
      <c r="N22" s="11" t="n">
        <f si="5" t="shared"/>
        <v>457.0</v>
      </c>
      <c r="O22" s="5" t="n">
        <v>11830.0</v>
      </c>
      <c r="P22" s="5" t="n">
        <v>6822.0</v>
      </c>
      <c r="Q22" s="11" t="n">
        <f si="2" t="shared"/>
        <v>424.0</v>
      </c>
      <c r="R22" s="6" t="n">
        <f si="0" t="shared"/>
        <v>16.089622641509433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6.0</v>
      </c>
      <c r="E23" s="5" t="n">
        <v>12.0</v>
      </c>
      <c r="F23" s="5" t="n">
        <v>9.0</v>
      </c>
      <c r="G23" s="5" t="n">
        <v>12.0</v>
      </c>
      <c r="H23" s="5" t="n">
        <v>32.0</v>
      </c>
      <c r="I23" s="5" t="n">
        <v>23.0</v>
      </c>
      <c r="J23" s="5" t="n">
        <v>26.0</v>
      </c>
      <c r="K23" s="5" t="n">
        <v>22.0</v>
      </c>
      <c r="L23" s="5" t="n">
        <v>2.0</v>
      </c>
      <c r="M23" s="5" t="n">
        <v>7.0</v>
      </c>
      <c r="N23" s="11" t="n">
        <f si="5" t="shared"/>
        <v>151.0</v>
      </c>
      <c r="O23" s="5" t="n">
        <v>3065.0</v>
      </c>
      <c r="P23" s="5" t="n">
        <v>2116.0</v>
      </c>
      <c r="Q23" s="11" t="n">
        <f si="2" t="shared"/>
        <v>144.0</v>
      </c>
      <c r="R23" s="6" t="n">
        <f si="0" t="shared"/>
        <v>14.694444444444445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34.0</v>
      </c>
      <c r="E24" s="5" t="n">
        <f ref="E24:M24" si="7" t="shared">E25-E19-E20-E21-E22-E23</f>
        <v>30.0</v>
      </c>
      <c r="F24" s="5" t="n">
        <f si="7" t="shared"/>
        <v>61.0</v>
      </c>
      <c r="G24" s="5" t="n">
        <f si="7" t="shared"/>
        <v>66.0</v>
      </c>
      <c r="H24" s="5" t="n">
        <f si="7" t="shared"/>
        <v>92.0</v>
      </c>
      <c r="I24" s="5" t="n">
        <f si="7" t="shared"/>
        <v>92.0</v>
      </c>
      <c r="J24" s="5" t="n">
        <f si="7" t="shared"/>
        <v>101.0</v>
      </c>
      <c r="K24" s="5" t="n">
        <f si="7" t="shared"/>
        <v>72.0</v>
      </c>
      <c r="L24" s="5" t="n">
        <f si="7" t="shared"/>
        <v>32.0</v>
      </c>
      <c r="M24" s="5" t="n">
        <f si="7" t="shared"/>
        <v>346.0</v>
      </c>
      <c r="N24" s="11" t="n">
        <f si="5" t="shared"/>
        <v>926.0</v>
      </c>
      <c r="O24" s="5" t="n">
        <f>O25-O19-O20-O21-O22-O23</f>
        <v>100158.0</v>
      </c>
      <c r="P24" s="5" t="n">
        <f>P25-P19-P20-P21-P22-P23</f>
        <v>9769.0</v>
      </c>
      <c r="Q24" s="11" t="n">
        <f si="2" t="shared"/>
        <v>580.0</v>
      </c>
      <c r="R24" s="6" t="n">
        <f si="0" t="shared"/>
        <v>16.843103448275862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3635.0</v>
      </c>
      <c r="E25" s="5" t="n">
        <v>4387.0</v>
      </c>
      <c r="F25" s="5" t="n">
        <v>5755.0</v>
      </c>
      <c r="G25" s="5" t="n">
        <v>4858.0</v>
      </c>
      <c r="H25" s="5" t="n">
        <v>9898.0</v>
      </c>
      <c r="I25" s="5" t="n">
        <v>13375.0</v>
      </c>
      <c r="J25" s="5" t="n">
        <v>6044.0</v>
      </c>
      <c r="K25" s="5" t="n">
        <v>1823.0</v>
      </c>
      <c r="L25" s="5" t="n">
        <v>979.0</v>
      </c>
      <c r="M25" s="5" t="n">
        <v>2136.0</v>
      </c>
      <c r="N25" s="11" t="n">
        <f si="5" t="shared"/>
        <v>52890.0</v>
      </c>
      <c r="O25" s="5" t="n">
        <v>1010012.0</v>
      </c>
      <c r="P25" s="5" t="n">
        <v>534552.0</v>
      </c>
      <c r="Q25" s="11" t="n">
        <f si="2" t="shared"/>
        <v>50754.0</v>
      </c>
      <c r="R25" s="6" t="n">
        <f si="0" t="shared"/>
        <v>10.532214209717461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40.0</v>
      </c>
      <c r="E26" s="5" t="n">
        <v>69.0</v>
      </c>
      <c r="F26" s="5" t="n">
        <v>51.0</v>
      </c>
      <c r="G26" s="5" t="n">
        <v>35.0</v>
      </c>
      <c r="H26" s="5" t="n">
        <v>45.0</v>
      </c>
      <c r="I26" s="5" t="n">
        <v>88.0</v>
      </c>
      <c r="J26" s="5" t="n">
        <v>63.0</v>
      </c>
      <c r="K26" s="5" t="n">
        <v>40.0</v>
      </c>
      <c r="L26" s="5" t="n">
        <v>9.0</v>
      </c>
      <c r="M26" s="5" t="n">
        <v>23.0</v>
      </c>
      <c r="N26" s="11" t="n">
        <f si="5" t="shared"/>
        <v>463.0</v>
      </c>
      <c r="O26" s="5" t="n">
        <v>10129.0</v>
      </c>
      <c r="P26" s="5" t="n">
        <v>5447.0</v>
      </c>
      <c r="Q26" s="11" t="n">
        <f si="2" t="shared"/>
        <v>440.0</v>
      </c>
      <c r="R26" s="6" t="n">
        <f si="0" t="shared"/>
        <v>12.379545454545454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230.0</v>
      </c>
      <c r="E27" s="5" t="n">
        <v>291.0</v>
      </c>
      <c r="F27" s="5" t="n">
        <v>247.0</v>
      </c>
      <c r="G27" s="5" t="n">
        <v>238.0</v>
      </c>
      <c r="H27" s="5" t="n">
        <v>512.0</v>
      </c>
      <c r="I27" s="5" t="n">
        <v>725.0</v>
      </c>
      <c r="J27" s="5" t="n">
        <v>358.0</v>
      </c>
      <c r="K27" s="5" t="n">
        <v>235.0</v>
      </c>
      <c r="L27" s="5" t="n">
        <v>122.0</v>
      </c>
      <c r="M27" s="5" t="n">
        <v>219.0</v>
      </c>
      <c r="N27" s="11" t="n">
        <f si="5" t="shared"/>
        <v>3177.0</v>
      </c>
      <c r="O27" s="5" t="n">
        <v>79740.0</v>
      </c>
      <c r="P27" s="5" t="n">
        <v>41029.0</v>
      </c>
      <c r="Q27" s="11" t="n">
        <f si="2" t="shared"/>
        <v>2958.0</v>
      </c>
      <c r="R27" s="6" t="n">
        <f si="0" t="shared"/>
        <v>13.870520622041921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343.0</v>
      </c>
      <c r="E28" s="5" t="n">
        <v>516.0</v>
      </c>
      <c r="F28" s="5" t="n">
        <v>490.0</v>
      </c>
      <c r="G28" s="5" t="n">
        <v>363.0</v>
      </c>
      <c r="H28" s="5" t="n">
        <v>730.0</v>
      </c>
      <c r="I28" s="5" t="n">
        <v>1011.0</v>
      </c>
      <c r="J28" s="5" t="n">
        <v>500.0</v>
      </c>
      <c r="K28" s="5" t="n">
        <v>209.0</v>
      </c>
      <c r="L28" s="5" t="n">
        <v>116.0</v>
      </c>
      <c r="M28" s="5" t="n">
        <v>166.0</v>
      </c>
      <c r="N28" s="11" t="n">
        <f si="5" t="shared"/>
        <v>4444.0</v>
      </c>
      <c r="O28" s="5" t="n">
        <v>79157.0</v>
      </c>
      <c r="P28" s="5" t="n">
        <v>48156.0</v>
      </c>
      <c r="Q28" s="11" t="n">
        <f si="2" t="shared"/>
        <v>4278.0</v>
      </c>
      <c r="R28" s="6" t="n">
        <f si="0" t="shared"/>
        <v>11.256661991584853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129.0</v>
      </c>
      <c r="E29" s="5" t="n">
        <v>210.0</v>
      </c>
      <c r="F29" s="5" t="n">
        <v>173.0</v>
      </c>
      <c r="G29" s="5" t="n">
        <v>112.0</v>
      </c>
      <c r="H29" s="5" t="n">
        <v>226.0</v>
      </c>
      <c r="I29" s="5" t="n">
        <v>257.0</v>
      </c>
      <c r="J29" s="5" t="n">
        <v>100.0</v>
      </c>
      <c r="K29" s="5" t="n">
        <v>44.0</v>
      </c>
      <c r="L29" s="5" t="n">
        <v>29.0</v>
      </c>
      <c r="M29" s="5" t="n">
        <v>60.0</v>
      </c>
      <c r="N29" s="11" t="n">
        <f si="5" t="shared"/>
        <v>1340.0</v>
      </c>
      <c r="O29" s="5" t="n">
        <v>22275.0</v>
      </c>
      <c r="P29" s="5" t="n">
        <v>11969.0</v>
      </c>
      <c r="Q29" s="11" t="n">
        <f si="2" t="shared"/>
        <v>1280.0</v>
      </c>
      <c r="R29" s="6" t="n">
        <f si="0" t="shared"/>
        <v>9.35078125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127.0</v>
      </c>
      <c r="E30" s="5" t="n">
        <v>186.0</v>
      </c>
      <c r="F30" s="5" t="n">
        <v>201.0</v>
      </c>
      <c r="G30" s="5" t="n">
        <v>134.0</v>
      </c>
      <c r="H30" s="5" t="n">
        <v>238.0</v>
      </c>
      <c r="I30" s="5" t="n">
        <v>289.0</v>
      </c>
      <c r="J30" s="5" t="n">
        <v>142.0</v>
      </c>
      <c r="K30" s="5" t="n">
        <v>68.0</v>
      </c>
      <c r="L30" s="5" t="n">
        <v>44.0</v>
      </c>
      <c r="M30" s="5" t="n">
        <v>45.0</v>
      </c>
      <c r="N30" s="11" t="n">
        <f si="5" t="shared"/>
        <v>1474.0</v>
      </c>
      <c r="O30" s="5" t="n">
        <v>21976.0</v>
      </c>
      <c r="P30" s="5" t="n">
        <v>15439.0</v>
      </c>
      <c r="Q30" s="11" t="n">
        <f si="2" t="shared"/>
        <v>1429.0</v>
      </c>
      <c r="R30" s="6" t="n">
        <f si="0" t="shared"/>
        <v>10.80405878236529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69.0</v>
      </c>
      <c r="E31" s="5" t="n">
        <v>71.0</v>
      </c>
      <c r="F31" s="5" t="n">
        <v>96.0</v>
      </c>
      <c r="G31" s="5" t="n">
        <v>91.0</v>
      </c>
      <c r="H31" s="5" t="n">
        <v>114.0</v>
      </c>
      <c r="I31" s="5" t="n">
        <v>185.0</v>
      </c>
      <c r="J31" s="5" t="n">
        <v>96.0</v>
      </c>
      <c r="K31" s="5" t="n">
        <v>32.0</v>
      </c>
      <c r="L31" s="5" t="n">
        <v>16.0</v>
      </c>
      <c r="M31" s="5" t="n">
        <v>22.0</v>
      </c>
      <c r="N31" s="11" t="n">
        <f si="5" t="shared"/>
        <v>792.0</v>
      </c>
      <c r="O31" s="5" t="n">
        <v>12807.0</v>
      </c>
      <c r="P31" s="5" t="n">
        <v>8198.0</v>
      </c>
      <c r="Q31" s="11" t="n">
        <f si="2" t="shared"/>
        <v>770.0</v>
      </c>
      <c r="R31" s="6" t="n">
        <f si="0" t="shared"/>
        <v>10.646753246753248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48.0</v>
      </c>
      <c r="E32" s="5" t="n">
        <v>84.0</v>
      </c>
      <c r="F32" s="5" t="n">
        <v>72.0</v>
      </c>
      <c r="G32" s="5" t="n">
        <v>52.0</v>
      </c>
      <c r="H32" s="5" t="n">
        <v>116.0</v>
      </c>
      <c r="I32" s="5" t="n">
        <v>181.0</v>
      </c>
      <c r="J32" s="5" t="n">
        <v>49.0</v>
      </c>
      <c r="K32" s="5" t="n">
        <v>39.0</v>
      </c>
      <c r="L32" s="5" t="n">
        <v>36.0</v>
      </c>
      <c r="M32" s="5" t="n">
        <v>57.0</v>
      </c>
      <c r="N32" s="11" t="n">
        <f si="5" t="shared"/>
        <v>734.0</v>
      </c>
      <c r="O32" s="5" t="n">
        <v>25509.0</v>
      </c>
      <c r="P32" s="5" t="n">
        <v>8718.0</v>
      </c>
      <c r="Q32" s="11" t="n">
        <f si="2" t="shared"/>
        <v>677.0</v>
      </c>
      <c r="R32" s="6" t="n">
        <f si="0" t="shared"/>
        <v>12.877400295420975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357.0</v>
      </c>
      <c r="E33" s="5" t="n">
        <v>561.0</v>
      </c>
      <c r="F33" s="5" t="n">
        <v>669.0</v>
      </c>
      <c r="G33" s="5" t="n">
        <v>507.0</v>
      </c>
      <c r="H33" s="5" t="n">
        <v>698.0</v>
      </c>
      <c r="I33" s="5" t="n">
        <v>649.0</v>
      </c>
      <c r="J33" s="5" t="n">
        <v>329.0</v>
      </c>
      <c r="K33" s="5" t="n">
        <v>160.0</v>
      </c>
      <c r="L33" s="5" t="n">
        <v>100.0</v>
      </c>
      <c r="M33" s="5" t="n">
        <v>242.0</v>
      </c>
      <c r="N33" s="11" t="n">
        <f si="5" t="shared"/>
        <v>4272.0</v>
      </c>
      <c r="O33" s="5" t="n">
        <v>97911.0</v>
      </c>
      <c r="P33" s="5" t="n">
        <v>38557.0</v>
      </c>
      <c r="Q33" s="11" t="n">
        <f si="2" t="shared"/>
        <v>4030.0</v>
      </c>
      <c r="R33" s="6" t="n">
        <f si="0" t="shared"/>
        <v>9.567493796526055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31.0</v>
      </c>
      <c r="E34" s="5" t="n">
        <v>60.0</v>
      </c>
      <c r="F34" s="5" t="n">
        <v>58.0</v>
      </c>
      <c r="G34" s="5" t="n">
        <v>37.0</v>
      </c>
      <c r="H34" s="5" t="n">
        <v>109.0</v>
      </c>
      <c r="I34" s="5" t="n">
        <v>152.0</v>
      </c>
      <c r="J34" s="5" t="n">
        <v>73.0</v>
      </c>
      <c r="K34" s="5" t="n">
        <v>34.0</v>
      </c>
      <c r="L34" s="5" t="n">
        <v>24.0</v>
      </c>
      <c r="M34" s="5" t="n">
        <v>20.0</v>
      </c>
      <c r="N34" s="11" t="n">
        <f si="5" t="shared"/>
        <v>598.0</v>
      </c>
      <c r="O34" s="5" t="n">
        <v>11355.0</v>
      </c>
      <c r="P34" s="5" t="n">
        <v>7917.0</v>
      </c>
      <c r="Q34" s="11" t="n">
        <f si="2" t="shared"/>
        <v>578.0</v>
      </c>
      <c r="R34" s="6" t="n">
        <f si="0" t="shared"/>
        <v>13.697231833910035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27.0</v>
      </c>
      <c r="E35" s="5" t="n">
        <v>24.0</v>
      </c>
      <c r="F35" s="5" t="n">
        <v>11.0</v>
      </c>
      <c r="G35" s="5" t="n">
        <v>5.0</v>
      </c>
      <c r="H35" s="5" t="n">
        <v>20.0</v>
      </c>
      <c r="I35" s="5" t="n">
        <v>16.0</v>
      </c>
      <c r="J35" s="5" t="n">
        <v>6.0</v>
      </c>
      <c r="K35" s="5" t="n">
        <v>2.0</v>
      </c>
      <c r="L35" s="5" t="n">
        <v>6.0</v>
      </c>
      <c r="M35" s="5" t="n">
        <v>6.0</v>
      </c>
      <c r="N35" s="11" t="n">
        <f si="5" t="shared"/>
        <v>123.0</v>
      </c>
      <c r="O35" s="5" t="n">
        <v>2047.0</v>
      </c>
      <c r="P35" s="5" t="n">
        <v>1018.0</v>
      </c>
      <c r="Q35" s="11" t="n">
        <f si="2" t="shared"/>
        <v>117.0</v>
      </c>
      <c r="R35" s="6" t="n">
        <f si="0" t="shared"/>
        <v>8.7008547008547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39.0</v>
      </c>
      <c r="E36" s="5" t="n">
        <v>84.0</v>
      </c>
      <c r="F36" s="5" t="n">
        <v>92.0</v>
      </c>
      <c r="G36" s="5" t="n">
        <v>56.0</v>
      </c>
      <c r="H36" s="5" t="n">
        <v>135.0</v>
      </c>
      <c r="I36" s="5" t="n">
        <v>149.0</v>
      </c>
      <c r="J36" s="5" t="n">
        <v>70.0</v>
      </c>
      <c r="K36" s="5" t="n">
        <v>59.0</v>
      </c>
      <c r="L36" s="5" t="n">
        <v>21.0</v>
      </c>
      <c r="M36" s="5" t="n">
        <v>29.0</v>
      </c>
      <c r="N36" s="11" t="n">
        <f si="5" t="shared"/>
        <v>734.0</v>
      </c>
      <c r="O36" s="5" t="n">
        <v>13573.0</v>
      </c>
      <c r="P36" s="5" t="n">
        <v>8681.0</v>
      </c>
      <c r="Q36" s="11" t="n">
        <f si="2" t="shared"/>
        <v>705.0</v>
      </c>
      <c r="R36" s="6" t="n">
        <f si="0" t="shared"/>
        <v>12.313475177304964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33.0</v>
      </c>
      <c r="E37" s="5" t="n">
        <v>31.0</v>
      </c>
      <c r="F37" s="5" t="n">
        <v>55.0</v>
      </c>
      <c r="G37" s="5" t="n">
        <v>53.0</v>
      </c>
      <c r="H37" s="5" t="n">
        <v>91.0</v>
      </c>
      <c r="I37" s="5" t="n">
        <v>123.0</v>
      </c>
      <c r="J37" s="5" t="n">
        <v>52.0</v>
      </c>
      <c r="K37" s="5" t="n">
        <v>22.0</v>
      </c>
      <c r="L37" s="5" t="n">
        <v>21.0</v>
      </c>
      <c r="M37" s="5" t="n">
        <v>87.0</v>
      </c>
      <c r="N37" s="11" t="n">
        <f si="5" t="shared"/>
        <v>568.0</v>
      </c>
      <c r="O37" s="5" t="n">
        <v>22909.0</v>
      </c>
      <c r="P37" s="5" t="n">
        <v>6213.0</v>
      </c>
      <c r="Q37" s="11" t="n">
        <f si="2" t="shared"/>
        <v>481.0</v>
      </c>
      <c r="R37" s="6" t="n">
        <f si="0" t="shared"/>
        <v>12.916839916839917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288.0</v>
      </c>
      <c r="E38" s="5" t="n">
        <f ref="E38:M38" si="8" t="shared">E39-E26-E27-E28-E29-E30-E31-E32-E33-E34-E35-E36-E37</f>
        <v>328.0</v>
      </c>
      <c r="F38" s="5" t="n">
        <f si="8" t="shared"/>
        <v>372.0</v>
      </c>
      <c r="G38" s="5" t="n">
        <f si="8" t="shared"/>
        <v>326.0</v>
      </c>
      <c r="H38" s="5" t="n">
        <f si="8" t="shared"/>
        <v>482.0</v>
      </c>
      <c r="I38" s="5" t="n">
        <f si="8" t="shared"/>
        <v>498.0</v>
      </c>
      <c r="J38" s="5" t="n">
        <f si="8" t="shared"/>
        <v>253.0</v>
      </c>
      <c r="K38" s="5" t="n">
        <f si="8" t="shared"/>
        <v>148.0</v>
      </c>
      <c r="L38" s="5" t="n">
        <f si="8" t="shared"/>
        <v>110.0</v>
      </c>
      <c r="M38" s="5" t="n">
        <f si="8" t="shared"/>
        <v>241.0</v>
      </c>
      <c r="N38" s="11" t="n">
        <f si="5" t="shared"/>
        <v>3046.0</v>
      </c>
      <c r="O38" s="5" t="n">
        <f>O39-O26-O27-O28-O29-O30-O31-O32-O33-O34-O35-O36-O37</f>
        <v>77704.0</v>
      </c>
      <c r="P38" s="5" t="n">
        <f>P39-P26-P27-P28-P29-P30-P31-P32-P33-P34-P35-P36-P37</f>
        <v>32199.0</v>
      </c>
      <c r="Q38" s="11" t="n">
        <f si="2" t="shared"/>
        <v>2805.0</v>
      </c>
      <c r="R38" s="6" t="n">
        <f si="0" t="shared"/>
        <v>11.479144385026737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1761.0</v>
      </c>
      <c r="E39" s="5" t="n">
        <v>2515.0</v>
      </c>
      <c r="F39" s="5" t="n">
        <v>2587.0</v>
      </c>
      <c r="G39" s="5" t="n">
        <v>2009.0</v>
      </c>
      <c r="H39" s="5" t="n">
        <v>3516.0</v>
      </c>
      <c r="I39" s="5" t="n">
        <v>4323.0</v>
      </c>
      <c r="J39" s="5" t="n">
        <v>2091.0</v>
      </c>
      <c r="K39" s="5" t="n">
        <v>1092.0</v>
      </c>
      <c r="L39" s="5" t="n">
        <v>654.0</v>
      </c>
      <c r="M39" s="5" t="n">
        <v>1217.0</v>
      </c>
      <c r="N39" s="11" t="n">
        <f si="5" t="shared"/>
        <v>21765.0</v>
      </c>
      <c r="O39" s="5" t="n">
        <v>477092.0</v>
      </c>
      <c r="P39" s="5" t="n">
        <v>233541.0</v>
      </c>
      <c r="Q39" s="11" t="n">
        <f si="2" t="shared"/>
        <v>20548.0</v>
      </c>
      <c r="R39" s="6" t="n">
        <f si="0" t="shared"/>
        <v>11.365631691648822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388.0</v>
      </c>
      <c r="E40" s="5" t="n">
        <v>596.0</v>
      </c>
      <c r="F40" s="5" t="n">
        <v>1042.0</v>
      </c>
      <c r="G40" s="5" t="n">
        <v>1060.0</v>
      </c>
      <c r="H40" s="5" t="n">
        <v>2539.0</v>
      </c>
      <c r="I40" s="5" t="n">
        <v>2560.0</v>
      </c>
      <c r="J40" s="5" t="n">
        <v>1185.0</v>
      </c>
      <c r="K40" s="5" t="n">
        <v>419.0</v>
      </c>
      <c r="L40" s="5" t="n">
        <v>105.0</v>
      </c>
      <c r="M40" s="5" t="n">
        <v>146.0</v>
      </c>
      <c r="N40" s="11" t="n">
        <f si="5" t="shared"/>
        <v>10040.0</v>
      </c>
      <c r="O40" s="5" t="n">
        <v>132783.0</v>
      </c>
      <c r="P40" s="5" t="n">
        <v>102054.0</v>
      </c>
      <c r="Q40" s="11" t="n">
        <f si="2" t="shared"/>
        <v>9894.0</v>
      </c>
      <c r="R40" s="6" t="n">
        <f si="0" t="shared"/>
        <v>10.314736203759855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71.0</v>
      </c>
      <c r="E41" s="5" t="n">
        <v>89.0</v>
      </c>
      <c r="F41" s="5" t="n">
        <v>123.0</v>
      </c>
      <c r="G41" s="5" t="n">
        <v>148.0</v>
      </c>
      <c r="H41" s="5" t="n">
        <v>350.0</v>
      </c>
      <c r="I41" s="5" t="n">
        <v>412.0</v>
      </c>
      <c r="J41" s="5" t="n">
        <v>299.0</v>
      </c>
      <c r="K41" s="5" t="n">
        <v>189.0</v>
      </c>
      <c r="L41" s="5" t="n">
        <v>33.0</v>
      </c>
      <c r="M41" s="5" t="n">
        <v>44.0</v>
      </c>
      <c r="N41" s="11" t="n">
        <f si="5" t="shared"/>
        <v>1758.0</v>
      </c>
      <c r="O41" s="5" t="n">
        <v>36736.0</v>
      </c>
      <c r="P41" s="5" t="n">
        <v>25099.0</v>
      </c>
      <c r="Q41" s="11" t="n">
        <f si="2" t="shared"/>
        <v>1714.0</v>
      </c>
      <c r="R41" s="6" t="n">
        <f si="0" t="shared"/>
        <v>14.643523920653442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8.0</v>
      </c>
      <c r="F42" s="5" t="n">
        <f si="9" t="shared"/>
        <v>21.0</v>
      </c>
      <c r="G42" s="5" t="n">
        <f si="9" t="shared"/>
        <v>7.0</v>
      </c>
      <c r="H42" s="5" t="n">
        <f si="9" t="shared"/>
        <v>39.0</v>
      </c>
      <c r="I42" s="5" t="n">
        <f si="9" t="shared"/>
        <v>41.0</v>
      </c>
      <c r="J42" s="5" t="n">
        <f si="9" t="shared"/>
        <v>24.0</v>
      </c>
      <c r="K42" s="5" t="n">
        <f si="9" t="shared"/>
        <v>2.0</v>
      </c>
      <c r="L42" s="5" t="n">
        <f si="9" t="shared"/>
        <v>4.0</v>
      </c>
      <c r="M42" s="5" t="n">
        <f si="9" t="shared"/>
        <v>43.0</v>
      </c>
      <c r="N42" s="11" t="n">
        <f si="5" t="shared"/>
        <v>194.0</v>
      </c>
      <c r="O42" s="5" t="n">
        <f>O43-O40-O41</f>
        <v>11971.0</v>
      </c>
      <c r="P42" s="5" t="n">
        <f>P43-P40-P41</f>
        <v>1791.0</v>
      </c>
      <c r="Q42" s="11" t="n">
        <f si="2" t="shared"/>
        <v>151.0</v>
      </c>
      <c r="R42" s="6" t="n">
        <f si="0" t="shared"/>
        <v>11.860927152317881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464.0</v>
      </c>
      <c r="E43" s="5" t="n">
        <v>693.0</v>
      </c>
      <c r="F43" s="5" t="n">
        <v>1186.0</v>
      </c>
      <c r="G43" s="5" t="n">
        <v>1215.0</v>
      </c>
      <c r="H43" s="5" t="n">
        <v>2928.0</v>
      </c>
      <c r="I43" s="5" t="n">
        <v>3013.0</v>
      </c>
      <c r="J43" s="5" t="n">
        <v>1508.0</v>
      </c>
      <c r="K43" s="5" t="n">
        <v>610.0</v>
      </c>
      <c r="L43" s="5" t="n">
        <v>142.0</v>
      </c>
      <c r="M43" s="5" t="n">
        <v>233.0</v>
      </c>
      <c r="N43" s="11" t="n">
        <f si="5" t="shared"/>
        <v>11992.0</v>
      </c>
      <c r="O43" s="5" t="n">
        <v>181490.0</v>
      </c>
      <c r="P43" s="5" t="n">
        <v>128944.0</v>
      </c>
      <c r="Q43" s="11" t="n">
        <f si="2" t="shared"/>
        <v>11759.0</v>
      </c>
      <c r="R43" s="6" t="n">
        <f si="0" t="shared"/>
        <v>10.96555829577345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15.0</v>
      </c>
      <c r="E44" s="8" t="n">
        <v>24.0</v>
      </c>
      <c r="F44" s="8" t="n">
        <v>19.0</v>
      </c>
      <c r="G44" s="8" t="n">
        <v>12.0</v>
      </c>
      <c r="H44" s="8" t="n">
        <v>38.0</v>
      </c>
      <c r="I44" s="8" t="n">
        <v>103.0</v>
      </c>
      <c r="J44" s="8" t="n">
        <v>107.0</v>
      </c>
      <c r="K44" s="8" t="n">
        <v>58.0</v>
      </c>
      <c r="L44" s="8" t="n">
        <v>13.0</v>
      </c>
      <c r="M44" s="8" t="n">
        <v>217.0</v>
      </c>
      <c r="N44" s="11" t="n">
        <f si="5" t="shared"/>
        <v>606.0</v>
      </c>
      <c r="O44" s="8" t="n">
        <v>75307.0</v>
      </c>
      <c r="P44" s="8" t="n">
        <v>7392.0</v>
      </c>
      <c r="Q44" s="11" t="n">
        <f si="2" t="shared"/>
        <v>389.0</v>
      </c>
      <c r="R44" s="6" t="n">
        <f si="0" t="shared"/>
        <v>19.002570694087403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15.0</v>
      </c>
      <c r="E45" s="8" t="n">
        <f ref="E45:M45" si="10" t="shared">E46-E44</f>
        <v>41.0</v>
      </c>
      <c r="F45" s="8" t="n">
        <f si="10" t="shared"/>
        <v>27.0</v>
      </c>
      <c r="G45" s="8" t="n">
        <f si="10" t="shared"/>
        <v>28.0</v>
      </c>
      <c r="H45" s="8" t="n">
        <f si="10" t="shared"/>
        <v>42.0</v>
      </c>
      <c r="I45" s="8" t="n">
        <f si="10" t="shared"/>
        <v>56.0</v>
      </c>
      <c r="J45" s="8" t="n">
        <f si="10" t="shared"/>
        <v>34.0</v>
      </c>
      <c r="K45" s="8" t="n">
        <f si="10" t="shared"/>
        <v>59.0</v>
      </c>
      <c r="L45" s="8" t="n">
        <f si="10" t="shared"/>
        <v>16.0</v>
      </c>
      <c r="M45" s="8" t="n">
        <f si="10" t="shared"/>
        <v>119.0</v>
      </c>
      <c r="N45" s="11" t="n">
        <f si="5" t="shared"/>
        <v>437.0</v>
      </c>
      <c r="O45" s="8" t="n">
        <f>O46-O44</f>
        <v>45649.0</v>
      </c>
      <c r="P45" s="8" t="n">
        <f>P46-P44</f>
        <v>5876.0</v>
      </c>
      <c r="Q45" s="11" t="n">
        <f si="2" t="shared"/>
        <v>318.0</v>
      </c>
      <c r="R45" s="6" t="n">
        <f si="0" t="shared"/>
        <v>18.47798742138365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30.0</v>
      </c>
      <c r="E46" s="8" t="n">
        <v>65.0</v>
      </c>
      <c r="F46" s="8" t="n">
        <v>46.0</v>
      </c>
      <c r="G46" s="8" t="n">
        <v>40.0</v>
      </c>
      <c r="H46" s="8" t="n">
        <v>80.0</v>
      </c>
      <c r="I46" s="8" t="n">
        <v>159.0</v>
      </c>
      <c r="J46" s="8" t="n">
        <v>141.0</v>
      </c>
      <c r="K46" s="8" t="n">
        <v>117.0</v>
      </c>
      <c r="L46" s="8" t="n">
        <v>29.0</v>
      </c>
      <c r="M46" s="8" t="n">
        <v>336.0</v>
      </c>
      <c r="N46" s="11" t="n">
        <f si="5" t="shared"/>
        <v>1043.0</v>
      </c>
      <c r="O46" s="8" t="n">
        <v>120956.0</v>
      </c>
      <c r="P46" s="8" t="n">
        <v>13268.0</v>
      </c>
      <c r="Q46" s="11" t="n">
        <f si="2" t="shared"/>
        <v>707.0</v>
      </c>
      <c r="R46" s="6" t="n">
        <f si="0" t="shared"/>
        <v>18.766619519094768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6.0</v>
      </c>
      <c r="E47" s="5" t="n">
        <v>5.0</v>
      </c>
      <c r="F47" s="5" t="n">
        <v>15.0</v>
      </c>
      <c r="G47" s="5" t="n">
        <v>15.0</v>
      </c>
      <c r="H47" s="5" t="n">
        <v>21.0</v>
      </c>
      <c r="I47" s="5" t="n">
        <v>21.0</v>
      </c>
      <c r="J47" s="5" t="n">
        <v>5.0</v>
      </c>
      <c r="K47" s="5" t="n">
        <v>1.0</v>
      </c>
      <c r="L47" s="5" t="n">
        <v>1.0</v>
      </c>
      <c r="M47" s="5" t="n">
        <v>131.0</v>
      </c>
      <c r="N47" s="11" t="n">
        <f si="5" t="shared"/>
        <v>221.0</v>
      </c>
      <c r="O47" s="5" t="n">
        <v>32944.0</v>
      </c>
      <c r="P47" s="5" t="n">
        <v>703.0</v>
      </c>
      <c r="Q47" s="11" t="n">
        <f si="2" t="shared"/>
        <v>90.0</v>
      </c>
      <c r="R47" s="6" t="n">
        <f si="0" t="shared"/>
        <v>7.811111111111111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38197.0</v>
      </c>
      <c r="E48" s="5" t="n">
        <f ref="E48:M48" si="11" t="shared">E47+E46+E43+E39+E25+E18</f>
        <v>100865.0</v>
      </c>
      <c r="F48" s="5" t="n">
        <f si="11" t="shared"/>
        <v>165184.0</v>
      </c>
      <c r="G48" s="5" t="n">
        <f si="11" t="shared"/>
        <v>98969.0</v>
      </c>
      <c r="H48" s="5" t="n">
        <f si="11" t="shared"/>
        <v>305327.0</v>
      </c>
      <c r="I48" s="5" t="n">
        <f si="11" t="shared"/>
        <v>98010.0</v>
      </c>
      <c r="J48" s="5" t="n">
        <f si="11" t="shared"/>
        <v>21176.0</v>
      </c>
      <c r="K48" s="5" t="n">
        <f si="11" t="shared"/>
        <v>10673.0</v>
      </c>
      <c r="L48" s="5" t="n">
        <f si="11" t="shared"/>
        <v>7177.0</v>
      </c>
      <c r="M48" s="5" t="n">
        <f si="11" t="shared"/>
        <v>99820.0</v>
      </c>
      <c r="N48" s="11" t="n">
        <f si="5" t="shared"/>
        <v>945398.0</v>
      </c>
      <c r="O48" s="5" t="n">
        <f>O47+O46+O43+O39+O25+O18</f>
        <v>3.0984841E7</v>
      </c>
      <c r="P48" s="5" t="n">
        <f>P47+P46+P43+P39+P25+P18</f>
        <v>5570987.0</v>
      </c>
      <c r="Q48" s="11" t="n">
        <f si="2" t="shared"/>
        <v>845578.0</v>
      </c>
      <c r="R48" s="6" t="n">
        <f si="0" t="shared"/>
        <v>6.58837741757709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4.040308949246772</v>
      </c>
      <c r="E49" s="6" t="n">
        <f ref="E49" si="13" t="shared">E48/$N$48*100</f>
        <v>10.669051552890952</v>
      </c>
      <c r="F49" s="6" t="n">
        <f ref="F49" si="14" t="shared">F48/$N$48*100</f>
        <v>17.472429601078066</v>
      </c>
      <c r="G49" s="6" t="n">
        <f ref="G49" si="15" t="shared">G48/$N$48*100</f>
        <v>10.468501096892526</v>
      </c>
      <c r="H49" s="6" t="n">
        <f ref="H49" si="16" t="shared">H48/$N$48*100</f>
        <v>32.29613348029084</v>
      </c>
      <c r="I49" s="6" t="n">
        <f ref="I49" si="17" t="shared">I48/$N$48*100</f>
        <v>10.36706233776674</v>
      </c>
      <c r="J49" s="6" t="n">
        <f ref="J49" si="18" t="shared">J48/$N$48*100</f>
        <v>2.239903194210269</v>
      </c>
      <c r="K49" s="6" t="n">
        <f ref="K49" si="19" t="shared">K48/$N$48*100</f>
        <v>1.128942519446836</v>
      </c>
      <c r="L49" s="6" t="n">
        <f ref="L49" si="20" t="shared">L48/$N$48*100</f>
        <v>0.7591511723104978</v>
      </c>
      <c r="M49" s="6" t="n">
        <f ref="M49" si="21" t="shared">M48/$N$48*100</f>
        <v>10.558516095866503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