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<sst xmlns="http://schemas.openxmlformats.org/spreadsheetml/2006/main" count="118" uniqueCount="73">
  <si>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</si>
  <si>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</si>
  <si>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</si>
  <si>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</si>
  <si>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</si>
  <si>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</si>
  <si>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</si>
  <si>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</si>
  <si>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</si>
  <si>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</si>
  <si>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</si>
  <si>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</si>
  <si>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</si>
  <si>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</si>
  <si>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</si>
  <si>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</si>
  <si>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</si>
  <si>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</si>
  <si>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</si>
  <si>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</si>
  <si>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</si>
  <si>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</si>
  <si>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</si>
  <si>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</si>
  <si>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</si>
  <si>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</si>
  <si>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</si>
  <si>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</si>
  <si>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</si>
  <si>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</si>
  <si>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</si>
  <si>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</si>
  <si>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</si>
  <si>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</si>
  <si>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</si>
  <si>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</si>
  <si>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</si>
  <si>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</si>
  <si>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</si>
  <si>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</si>
  <si>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</si>
  <si>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</si>
  <si>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</si>
  <si>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</si>
  <si>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</si>
  <si>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</si>
  <si>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</si>
  <si>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</si>
  <si>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</si>
  <si>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</si>
  <si>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</si>
  <si>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</si>
  <si>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</si>
  <si>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</si>
  <si>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</si>
  <si>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</si>
  <si>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</si>
  <si>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</si>
  <si>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</si>
  <si>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</si>
  <si>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</si>
  <si>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</si>
  <si>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</si>
  <si>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</si>
  <si>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</si>
  <si>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</si>
  <si>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</si>
  <si>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</si>
  <si>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</si>
  <si>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</si>
  <si>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</si>
  <si>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105年11月來臺旅客人次～按停留夜數分
Table 1-8  Visitor Arrivals  by Length of Stay,
November,2016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</si>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</sst>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5365.0</v>
      </c>
      <c r="E3" s="4" t="n">
        <v>22646.0</v>
      </c>
      <c r="F3" s="4" t="n">
        <v>40485.0</v>
      </c>
      <c r="G3" s="4" t="n">
        <v>30689.0</v>
      </c>
      <c r="H3" s="4" t="n">
        <v>19633.0</v>
      </c>
      <c r="I3" s="4" t="n">
        <v>3792.0</v>
      </c>
      <c r="J3" s="4" t="n">
        <v>951.0</v>
      </c>
      <c r="K3" s="4" t="n">
        <v>191.0</v>
      </c>
      <c r="L3" s="4" t="n">
        <v>191.0</v>
      </c>
      <c r="M3" s="4" t="n">
        <v>2868.0</v>
      </c>
      <c r="N3" s="11" t="n">
        <f>SUM(D3:M3)</f>
        <v>126811.0</v>
      </c>
      <c r="O3" s="4" t="n">
        <v>632517.0</v>
      </c>
      <c r="P3" s="4" t="n">
        <v>490107.0</v>
      </c>
      <c r="Q3" s="11" t="n">
        <f>SUM(D3:L3)</f>
        <v>123943.0</v>
      </c>
      <c r="R3" s="6" t="n">
        <f ref="R3:R48" si="0" t="shared">IF(P3&lt;&gt;0,P3/SUM(D3:L3),0)</f>
        <v>3.95429350588577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13618.0</v>
      </c>
      <c r="E4" s="5" t="n">
        <v>8243.0</v>
      </c>
      <c r="F4" s="5" t="n">
        <v>10339.0</v>
      </c>
      <c r="G4" s="5" t="n">
        <v>14176.0</v>
      </c>
      <c r="H4" s="5" t="n">
        <v>104197.0</v>
      </c>
      <c r="I4" s="5" t="n">
        <v>25828.0</v>
      </c>
      <c r="J4" s="5" t="n">
        <v>1918.0</v>
      </c>
      <c r="K4" s="5" t="n">
        <v>1175.0</v>
      </c>
      <c r="L4" s="5" t="n">
        <v>1426.0</v>
      </c>
      <c r="M4" s="5" t="n">
        <v>17164.0</v>
      </c>
      <c r="N4" s="11" t="n">
        <f ref="N4:N14" si="1" t="shared">SUM(D4:M4)</f>
        <v>198084.0</v>
      </c>
      <c r="O4" s="5" t="n">
        <v>1985837.0</v>
      </c>
      <c r="P4" s="5" t="n">
        <v>1292241.0</v>
      </c>
      <c r="Q4" s="11" t="n">
        <f ref="Q4:Q48" si="2" t="shared">SUM(D4:L4)</f>
        <v>180920.0</v>
      </c>
      <c r="R4" s="6" t="n">
        <f si="0" t="shared"/>
        <v>7.142609993367234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11704.0</v>
      </c>
      <c r="E5" s="5" t="n">
        <v>60186.0</v>
      </c>
      <c r="F5" s="5" t="n">
        <v>66148.0</v>
      </c>
      <c r="G5" s="5" t="n">
        <v>20662.0</v>
      </c>
      <c r="H5" s="5" t="n">
        <v>9899.0</v>
      </c>
      <c r="I5" s="5" t="n">
        <v>4447.0</v>
      </c>
      <c r="J5" s="5" t="n">
        <v>2556.0</v>
      </c>
      <c r="K5" s="5" t="n">
        <v>1906.0</v>
      </c>
      <c r="L5" s="5" t="n">
        <v>1301.0</v>
      </c>
      <c r="M5" s="5" t="n">
        <v>3568.0</v>
      </c>
      <c r="N5" s="11" t="n">
        <f si="1" t="shared"/>
        <v>182377.0</v>
      </c>
      <c r="O5" s="5" t="n">
        <v>934322.0</v>
      </c>
      <c r="P5" s="5" t="n">
        <v>755331.0</v>
      </c>
      <c r="Q5" s="11" t="n">
        <f si="2" t="shared"/>
        <v>178809.0</v>
      </c>
      <c r="R5" s="6" t="n">
        <f si="0" t="shared"/>
        <v>4.224233679512777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2910.0</v>
      </c>
      <c r="E6" s="5" t="n">
        <v>12670.0</v>
      </c>
      <c r="F6" s="5" t="n">
        <v>46757.0</v>
      </c>
      <c r="G6" s="5" t="n">
        <v>10868.0</v>
      </c>
      <c r="H6" s="5" t="n">
        <v>4418.0</v>
      </c>
      <c r="I6" s="5" t="n">
        <v>1249.0</v>
      </c>
      <c r="J6" s="5" t="n">
        <v>465.0</v>
      </c>
      <c r="K6" s="5" t="n">
        <v>475.0</v>
      </c>
      <c r="L6" s="5" t="n">
        <v>612.0</v>
      </c>
      <c r="M6" s="5" t="n">
        <v>834.0</v>
      </c>
      <c r="N6" s="11" t="n">
        <f si="1" t="shared"/>
        <v>81258.0</v>
      </c>
      <c r="O6" s="5" t="n">
        <v>400101.0</v>
      </c>
      <c r="P6" s="5" t="n">
        <v>327792.0</v>
      </c>
      <c r="Q6" s="11" t="n">
        <f si="2" t="shared"/>
        <v>80424.0</v>
      </c>
      <c r="R6" s="6" t="n">
        <f si="0" t="shared"/>
        <v>4.075798269173381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192.0</v>
      </c>
      <c r="E7" s="5" t="n">
        <v>300.0</v>
      </c>
      <c r="F7" s="5" t="n">
        <v>354.0</v>
      </c>
      <c r="G7" s="5" t="n">
        <v>397.0</v>
      </c>
      <c r="H7" s="5" t="n">
        <v>484.0</v>
      </c>
      <c r="I7" s="5" t="n">
        <v>257.0</v>
      </c>
      <c r="J7" s="5" t="n">
        <v>201.0</v>
      </c>
      <c r="K7" s="5" t="n">
        <v>127.0</v>
      </c>
      <c r="L7" s="5" t="n">
        <v>57.0</v>
      </c>
      <c r="M7" s="5" t="n">
        <v>407.0</v>
      </c>
      <c r="N7" s="11" t="n">
        <f si="1" t="shared"/>
        <v>2776.0</v>
      </c>
      <c r="O7" s="5" t="n">
        <v>84687.0</v>
      </c>
      <c r="P7" s="5" t="n">
        <v>24107.0</v>
      </c>
      <c r="Q7" s="11" t="n">
        <f si="2" t="shared"/>
        <v>2369.0</v>
      </c>
      <c r="R7" s="6" t="n">
        <f si="0" t="shared"/>
        <v>10.176023638666104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130.0</v>
      </c>
      <c r="E8" s="5" t="n">
        <v>246.0</v>
      </c>
      <c r="F8" s="5" t="n">
        <v>256.0</v>
      </c>
      <c r="G8" s="5" t="n">
        <v>256.0</v>
      </c>
      <c r="H8" s="5" t="n">
        <v>328.0</v>
      </c>
      <c r="I8" s="5" t="n">
        <v>210.0</v>
      </c>
      <c r="J8" s="5" t="n">
        <v>91.0</v>
      </c>
      <c r="K8" s="5" t="n">
        <v>47.0</v>
      </c>
      <c r="L8" s="5" t="n">
        <v>25.0</v>
      </c>
      <c r="M8" s="5" t="n">
        <v>65.0</v>
      </c>
      <c r="N8" s="11" t="n">
        <f si="1" t="shared"/>
        <v>1654.0</v>
      </c>
      <c r="O8" s="5" t="n">
        <v>19718.0</v>
      </c>
      <c r="P8" s="5" t="n">
        <v>12797.0</v>
      </c>
      <c r="Q8" s="11" t="n">
        <f si="2" t="shared"/>
        <v>1589.0</v>
      </c>
      <c r="R8" s="6" t="n">
        <f si="0" t="shared"/>
        <v>8.053492762743865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991.0</v>
      </c>
      <c r="E9" s="5" t="n">
        <v>1323.0</v>
      </c>
      <c r="F9" s="5" t="n">
        <v>2972.0</v>
      </c>
      <c r="G9" s="5" t="n">
        <v>5037.0</v>
      </c>
      <c r="H9" s="5" t="n">
        <v>26795.0</v>
      </c>
      <c r="I9" s="5" t="n">
        <v>10156.0</v>
      </c>
      <c r="J9" s="5" t="n">
        <v>1216.0</v>
      </c>
      <c r="K9" s="5" t="n">
        <v>404.0</v>
      </c>
      <c r="L9" s="5" t="n">
        <v>381.0</v>
      </c>
      <c r="M9" s="5" t="n">
        <v>1050.0</v>
      </c>
      <c r="N9" s="11" t="n">
        <f si="1" t="shared"/>
        <v>50325.0</v>
      </c>
      <c r="O9" s="5" t="n">
        <v>540679.0</v>
      </c>
      <c r="P9" s="5" t="n">
        <v>366179.0</v>
      </c>
      <c r="Q9" s="11" t="n">
        <f si="2" t="shared"/>
        <v>49275.0</v>
      </c>
      <c r="R9" s="6" t="n">
        <f si="0" t="shared"/>
        <v>7.4313343480466765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1071.0</v>
      </c>
      <c r="E10" s="5" t="n">
        <v>2391.0</v>
      </c>
      <c r="F10" s="5" t="n">
        <v>4047.0</v>
      </c>
      <c r="G10" s="5" t="n">
        <v>6710.0</v>
      </c>
      <c r="H10" s="5" t="n">
        <v>20834.0</v>
      </c>
      <c r="I10" s="5" t="n">
        <v>9523.0</v>
      </c>
      <c r="J10" s="5" t="n">
        <v>821.0</v>
      </c>
      <c r="K10" s="5" t="n">
        <v>209.0</v>
      </c>
      <c r="L10" s="5" t="n">
        <v>110.0</v>
      </c>
      <c r="M10" s="5" t="n">
        <v>668.0</v>
      </c>
      <c r="N10" s="11" t="n">
        <f si="1" t="shared"/>
        <v>46384.0</v>
      </c>
      <c r="O10" s="5" t="n">
        <v>320839.0</v>
      </c>
      <c r="P10" s="5" t="n">
        <v>296592.0</v>
      </c>
      <c r="Q10" s="11" t="n">
        <f si="2" t="shared"/>
        <v>45716.0</v>
      </c>
      <c r="R10" s="6" t="n">
        <f si="0" t="shared"/>
        <v>6.487706710998338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516.0</v>
      </c>
      <c r="E11" s="5" t="n">
        <v>366.0</v>
      </c>
      <c r="F11" s="5" t="n">
        <v>680.0</v>
      </c>
      <c r="G11" s="5" t="n">
        <v>878.0</v>
      </c>
      <c r="H11" s="5" t="n">
        <v>1980.0</v>
      </c>
      <c r="I11" s="5" t="n">
        <v>1322.0</v>
      </c>
      <c r="J11" s="5" t="n">
        <v>529.0</v>
      </c>
      <c r="K11" s="5" t="n">
        <v>371.0</v>
      </c>
      <c r="L11" s="5" t="n">
        <v>243.0</v>
      </c>
      <c r="M11" s="5" t="n">
        <v>7377.0</v>
      </c>
      <c r="N11" s="11" t="n">
        <f si="1" t="shared"/>
        <v>14262.0</v>
      </c>
      <c r="O11" s="5" t="n">
        <v>6674365.0</v>
      </c>
      <c r="P11" s="5" t="n">
        <v>79004.0</v>
      </c>
      <c r="Q11" s="11" t="n">
        <f si="2" t="shared"/>
        <v>6885.0</v>
      </c>
      <c r="R11" s="6" t="n">
        <f si="0" t="shared"/>
        <v>11.474800290486565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571.0</v>
      </c>
      <c r="E12" s="5" t="n">
        <v>1415.0</v>
      </c>
      <c r="F12" s="5" t="n">
        <v>2632.0</v>
      </c>
      <c r="G12" s="5" t="n">
        <v>2226.0</v>
      </c>
      <c r="H12" s="5" t="n">
        <v>1752.0</v>
      </c>
      <c r="I12" s="5" t="n">
        <v>532.0</v>
      </c>
      <c r="J12" s="5" t="n">
        <v>372.0</v>
      </c>
      <c r="K12" s="5" t="n">
        <v>206.0</v>
      </c>
      <c r="L12" s="5" t="n">
        <v>161.0</v>
      </c>
      <c r="M12" s="5" t="n">
        <v>5883.0</v>
      </c>
      <c r="N12" s="11" t="n">
        <f si="1" t="shared"/>
        <v>15750.0</v>
      </c>
      <c r="O12" s="5" t="n">
        <v>3516533.0</v>
      </c>
      <c r="P12" s="5" t="n">
        <v>66312.0</v>
      </c>
      <c r="Q12" s="11" t="n">
        <f si="2" t="shared"/>
        <v>9867.0</v>
      </c>
      <c r="R12" s="6" t="n">
        <f si="0" t="shared"/>
        <v>6.720583764062025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529.0</v>
      </c>
      <c r="E13" s="5" t="n">
        <v>1933.0</v>
      </c>
      <c r="F13" s="5" t="n">
        <v>5706.0</v>
      </c>
      <c r="G13" s="5" t="n">
        <v>3989.0</v>
      </c>
      <c r="H13" s="5" t="n">
        <v>2719.0</v>
      </c>
      <c r="I13" s="5" t="n">
        <v>828.0</v>
      </c>
      <c r="J13" s="5" t="n">
        <v>778.0</v>
      </c>
      <c r="K13" s="5" t="n">
        <v>167.0</v>
      </c>
      <c r="L13" s="5" t="n">
        <v>216.0</v>
      </c>
      <c r="M13" s="5" t="n">
        <v>2817.0</v>
      </c>
      <c r="N13" s="11" t="n">
        <f si="1" t="shared"/>
        <v>19682.0</v>
      </c>
      <c r="O13" s="5" t="n">
        <v>1704734.0</v>
      </c>
      <c r="P13" s="5" t="n">
        <v>104791.0</v>
      </c>
      <c r="Q13" s="11" t="n">
        <f si="2" t="shared"/>
        <v>16865.0</v>
      </c>
      <c r="R13" s="6" t="n">
        <f si="0" t="shared"/>
        <v>6.213519122442929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170.0</v>
      </c>
      <c r="E14" s="5" t="n">
        <v>619.0</v>
      </c>
      <c r="F14" s="5" t="n">
        <v>2411.0</v>
      </c>
      <c r="G14" s="5" t="n">
        <v>3575.0</v>
      </c>
      <c r="H14" s="5" t="n">
        <v>1753.0</v>
      </c>
      <c r="I14" s="5" t="n">
        <v>852.0</v>
      </c>
      <c r="J14" s="5" t="n">
        <v>540.0</v>
      </c>
      <c r="K14" s="5" t="n">
        <v>615.0</v>
      </c>
      <c r="L14" s="5" t="n">
        <v>858.0</v>
      </c>
      <c r="M14" s="5" t="n">
        <v>7064.0</v>
      </c>
      <c r="N14" s="11" t="n">
        <f si="1" t="shared"/>
        <v>18457.0</v>
      </c>
      <c r="O14" s="5" t="n">
        <v>5254279.0</v>
      </c>
      <c r="P14" s="5" t="n">
        <v>153028.0</v>
      </c>
      <c r="Q14" s="11" t="n">
        <f si="2" t="shared"/>
        <v>11393.0</v>
      </c>
      <c r="R14" s="6" t="n">
        <f si="0" t="shared"/>
        <v>13.431756341613271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125.0</v>
      </c>
      <c r="E15" s="5" t="n">
        <f ref="E15:M15" si="3" t="shared">E16-E9-E10-E11-E12-E13-E14</f>
        <v>152.0</v>
      </c>
      <c r="F15" s="5" t="n">
        <f si="3" t="shared"/>
        <v>257.0</v>
      </c>
      <c r="G15" s="5" t="n">
        <f si="3" t="shared"/>
        <v>171.0</v>
      </c>
      <c r="H15" s="5" t="n">
        <f si="3" t="shared"/>
        <v>578.0</v>
      </c>
      <c r="I15" s="5" t="n">
        <f si="3" t="shared"/>
        <v>372.0</v>
      </c>
      <c r="J15" s="5" t="n">
        <f si="3" t="shared"/>
        <v>237.0</v>
      </c>
      <c r="K15" s="5" t="n">
        <f si="3" t="shared"/>
        <v>55.0</v>
      </c>
      <c r="L15" s="5" t="n">
        <f si="3" t="shared"/>
        <v>49.0</v>
      </c>
      <c r="M15" s="5" t="n">
        <f si="3" t="shared"/>
        <v>189.0</v>
      </c>
      <c r="N15" s="5" t="n">
        <f ref="N15" si="4" t="shared">N16-N9-N10-N11-N12-N13-N14</f>
        <v>2185.0</v>
      </c>
      <c r="O15" s="5" t="n">
        <f>O16-O9-O10-O11-O12-O13-O14</f>
        <v>55959.0</v>
      </c>
      <c r="P15" s="5" t="n">
        <f>P16-P9-P10-P11-P12-P13-P14</f>
        <v>21712.0</v>
      </c>
      <c r="Q15" s="11" t="n">
        <f si="2" t="shared"/>
        <v>1996.0</v>
      </c>
      <c r="R15" s="6" t="n">
        <f si="0" t="shared"/>
        <v>10.877755511022045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3973.0</v>
      </c>
      <c r="E16" s="5" t="n">
        <v>8199.0</v>
      </c>
      <c r="F16" s="5" t="n">
        <v>18705.0</v>
      </c>
      <c r="G16" s="5" t="n">
        <v>22586.0</v>
      </c>
      <c r="H16" s="5" t="n">
        <v>56411.0</v>
      </c>
      <c r="I16" s="5" t="n">
        <v>23585.0</v>
      </c>
      <c r="J16" s="5" t="n">
        <v>4493.0</v>
      </c>
      <c r="K16" s="5" t="n">
        <v>2027.0</v>
      </c>
      <c r="L16" s="5" t="n">
        <v>2018.0</v>
      </c>
      <c r="M16" s="5" t="n">
        <v>25048.0</v>
      </c>
      <c r="N16" s="11" t="n">
        <f ref="N16:N48" si="5" t="shared">SUM(D16:M16)</f>
        <v>167045.0</v>
      </c>
      <c r="O16" s="5" t="n">
        <v>1.8067388E7</v>
      </c>
      <c r="P16" s="5" t="n">
        <v>1087618.0</v>
      </c>
      <c r="Q16" s="11" t="n">
        <f si="2" t="shared"/>
        <v>141997.0</v>
      </c>
      <c r="R16" s="6" t="n">
        <f si="0" t="shared"/>
        <v>7.6594435093699165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37.0</v>
      </c>
      <c r="E17" s="5" t="n">
        <f ref="E17:M17" si="6" t="shared">E18-E16-E3-E4-E5-E6-E7-E8</f>
        <v>83.0</v>
      </c>
      <c r="F17" s="5" t="n">
        <f si="6" t="shared"/>
        <v>107.0</v>
      </c>
      <c r="G17" s="5" t="n">
        <f si="6" t="shared"/>
        <v>121.0</v>
      </c>
      <c r="H17" s="5" t="n">
        <f si="6" t="shared"/>
        <v>183.0</v>
      </c>
      <c r="I17" s="5" t="n">
        <f si="6" t="shared"/>
        <v>79.0</v>
      </c>
      <c r="J17" s="5" t="n">
        <f si="6" t="shared"/>
        <v>64.0</v>
      </c>
      <c r="K17" s="5" t="n">
        <f si="6" t="shared"/>
        <v>115.0</v>
      </c>
      <c r="L17" s="5" t="n">
        <f si="6" t="shared"/>
        <v>15.0</v>
      </c>
      <c r="M17" s="5" t="n">
        <f si="6" t="shared"/>
        <v>73.0</v>
      </c>
      <c r="N17" s="11" t="n">
        <f si="5" t="shared"/>
        <v>877.0</v>
      </c>
      <c r="O17" s="5" t="n">
        <f>O18-O16-O3-O4-O5-O6-O7-O8</f>
        <v>83056.0</v>
      </c>
      <c r="P17" s="5" t="n">
        <f>P18-P16-P3-P4-P5-P6-P7-P8</f>
        <v>11420.0</v>
      </c>
      <c r="Q17" s="11" t="n">
        <f si="2" t="shared"/>
        <v>804.0</v>
      </c>
      <c r="R17" s="6" t="n">
        <f si="0" t="shared"/>
        <v>14.203980099502488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37929.0</v>
      </c>
      <c r="E18" s="5" t="n">
        <v>112573.0</v>
      </c>
      <c r="F18" s="5" t="n">
        <v>183151.0</v>
      </c>
      <c r="G18" s="5" t="n">
        <v>99755.0</v>
      </c>
      <c r="H18" s="5" t="n">
        <v>195553.0</v>
      </c>
      <c r="I18" s="5" t="n">
        <v>59447.0</v>
      </c>
      <c r="J18" s="5" t="n">
        <v>10739.0</v>
      </c>
      <c r="K18" s="5" t="n">
        <v>6063.0</v>
      </c>
      <c r="L18" s="5" t="n">
        <v>5645.0</v>
      </c>
      <c r="M18" s="5" t="n">
        <v>50027.0</v>
      </c>
      <c r="N18" s="11" t="n">
        <f si="5" t="shared"/>
        <v>760882.0</v>
      </c>
      <c r="O18" s="5" t="n">
        <v>2.2207626E7</v>
      </c>
      <c r="P18" s="5" t="n">
        <v>4001413.0</v>
      </c>
      <c r="Q18" s="11" t="n">
        <f si="2" t="shared"/>
        <v>710855.0</v>
      </c>
      <c r="R18" s="6" t="n">
        <f si="0" t="shared"/>
        <v>5.629014355951636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536.0</v>
      </c>
      <c r="E19" s="5" t="n">
        <v>997.0</v>
      </c>
      <c r="F19" s="5" t="n">
        <v>1954.0</v>
      </c>
      <c r="G19" s="5" t="n">
        <v>1686.0</v>
      </c>
      <c r="H19" s="5" t="n">
        <v>3088.0</v>
      </c>
      <c r="I19" s="5" t="n">
        <v>1777.0</v>
      </c>
      <c r="J19" s="5" t="n">
        <v>610.0</v>
      </c>
      <c r="K19" s="5" t="n">
        <v>259.0</v>
      </c>
      <c r="L19" s="5" t="n">
        <v>180.0</v>
      </c>
      <c r="M19" s="5" t="n">
        <v>599.0</v>
      </c>
      <c r="N19" s="11" t="n">
        <f si="5" t="shared"/>
        <v>11686.0</v>
      </c>
      <c r="O19" s="5" t="n">
        <v>127187.0</v>
      </c>
      <c r="P19" s="5" t="n">
        <v>89875.0</v>
      </c>
      <c r="Q19" s="11" t="n">
        <f si="2" t="shared"/>
        <v>11087.0</v>
      </c>
      <c r="R19" s="6" t="n">
        <f si="0" t="shared"/>
        <v>8.106340759448003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3729.0</v>
      </c>
      <c r="E20" s="5" t="n">
        <v>4695.0</v>
      </c>
      <c r="F20" s="5" t="n">
        <v>6343.0</v>
      </c>
      <c r="G20" s="5" t="n">
        <v>5238.0</v>
      </c>
      <c r="H20" s="5" t="n">
        <v>11367.0</v>
      </c>
      <c r="I20" s="5" t="n">
        <v>11791.0</v>
      </c>
      <c r="J20" s="5" t="n">
        <v>4001.0</v>
      </c>
      <c r="K20" s="5" t="n">
        <v>1414.0</v>
      </c>
      <c r="L20" s="5" t="n">
        <v>935.0</v>
      </c>
      <c r="M20" s="5" t="n">
        <v>3020.0</v>
      </c>
      <c r="N20" s="11" t="n">
        <f si="5" t="shared"/>
        <v>52533.0</v>
      </c>
      <c r="O20" s="5" t="n">
        <v>648867.0</v>
      </c>
      <c r="P20" s="5" t="n">
        <v>463745.0</v>
      </c>
      <c r="Q20" s="11" t="n">
        <f si="2" t="shared"/>
        <v>49513.0</v>
      </c>
      <c r="R20" s="6" t="n">
        <f si="0" t="shared"/>
        <v>9.366126067901359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16.0</v>
      </c>
      <c r="E21" s="5" t="n">
        <v>17.0</v>
      </c>
      <c r="F21" s="5" t="n">
        <v>30.0</v>
      </c>
      <c r="G21" s="5" t="n">
        <v>21.0</v>
      </c>
      <c r="H21" s="5" t="n">
        <v>71.0</v>
      </c>
      <c r="I21" s="5" t="n">
        <v>40.0</v>
      </c>
      <c r="J21" s="5" t="n">
        <v>19.0</v>
      </c>
      <c r="K21" s="5" t="n">
        <v>8.0</v>
      </c>
      <c r="L21" s="5" t="n">
        <v>10.0</v>
      </c>
      <c r="M21" s="5" t="n">
        <v>19.0</v>
      </c>
      <c r="N21" s="11" t="n">
        <f si="5" t="shared"/>
        <v>251.0</v>
      </c>
      <c r="O21" s="5" t="n">
        <v>7173.0</v>
      </c>
      <c r="P21" s="5" t="n">
        <v>2569.0</v>
      </c>
      <c r="Q21" s="11" t="n">
        <f si="2" t="shared"/>
        <v>232.0</v>
      </c>
      <c r="R21" s="6" t="n">
        <f si="0" t="shared"/>
        <v>11.073275862068966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17.0</v>
      </c>
      <c r="E22" s="5" t="n">
        <v>36.0</v>
      </c>
      <c r="F22" s="5" t="n">
        <v>47.0</v>
      </c>
      <c r="G22" s="5" t="n">
        <v>29.0</v>
      </c>
      <c r="H22" s="5" t="n">
        <v>67.0</v>
      </c>
      <c r="I22" s="5" t="n">
        <v>33.0</v>
      </c>
      <c r="J22" s="5" t="n">
        <v>23.0</v>
      </c>
      <c r="K22" s="5" t="n">
        <v>24.0</v>
      </c>
      <c r="L22" s="5" t="n">
        <v>8.0</v>
      </c>
      <c r="M22" s="5" t="n">
        <v>15.0</v>
      </c>
      <c r="N22" s="11" t="n">
        <f si="5" t="shared"/>
        <v>299.0</v>
      </c>
      <c r="O22" s="5" t="n">
        <v>4795.0</v>
      </c>
      <c r="P22" s="5" t="n">
        <v>3344.0</v>
      </c>
      <c r="Q22" s="11" t="n">
        <f si="2" t="shared"/>
        <v>284.0</v>
      </c>
      <c r="R22" s="6" t="n">
        <f si="0" t="shared"/>
        <v>11.774647887323944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5.0</v>
      </c>
      <c r="E23" s="5" t="n">
        <v>12.0</v>
      </c>
      <c r="F23" s="5" t="n">
        <v>14.0</v>
      </c>
      <c r="G23" s="5" t="n">
        <v>7.0</v>
      </c>
      <c r="H23" s="5" t="n">
        <v>10.0</v>
      </c>
      <c r="I23" s="5" t="n">
        <v>17.0</v>
      </c>
      <c r="J23" s="5" t="n">
        <v>24.0</v>
      </c>
      <c r="K23" s="5" t="n">
        <v>9.0</v>
      </c>
      <c r="L23" s="5" t="n">
        <v>1.0</v>
      </c>
      <c r="M23" s="5" t="n">
        <v>4.0</v>
      </c>
      <c r="N23" s="11" t="n">
        <f si="5" t="shared"/>
        <v>103.0</v>
      </c>
      <c r="O23" s="5" t="n">
        <v>1917.0</v>
      </c>
      <c r="P23" s="5" t="n">
        <v>1327.0</v>
      </c>
      <c r="Q23" s="11" t="n">
        <f si="2" t="shared"/>
        <v>99.0</v>
      </c>
      <c r="R23" s="6" t="n">
        <f si="0" t="shared"/>
        <v>13.404040404040405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29.0</v>
      </c>
      <c r="E24" s="5" t="n">
        <f ref="E24:M24" si="7" t="shared">E25-E19-E20-E21-E22-E23</f>
        <v>80.0</v>
      </c>
      <c r="F24" s="5" t="n">
        <f si="7" t="shared"/>
        <v>79.0</v>
      </c>
      <c r="G24" s="5" t="n">
        <f si="7" t="shared"/>
        <v>49.0</v>
      </c>
      <c r="H24" s="5" t="n">
        <f si="7" t="shared"/>
        <v>166.0</v>
      </c>
      <c r="I24" s="5" t="n">
        <f si="7" t="shared"/>
        <v>116.0</v>
      </c>
      <c r="J24" s="5" t="n">
        <f si="7" t="shared"/>
        <v>98.0</v>
      </c>
      <c r="K24" s="5" t="n">
        <f si="7" t="shared"/>
        <v>56.0</v>
      </c>
      <c r="L24" s="5" t="n">
        <f si="7" t="shared"/>
        <v>51.0</v>
      </c>
      <c r="M24" s="5" t="n">
        <f si="7" t="shared"/>
        <v>104.0</v>
      </c>
      <c r="N24" s="11" t="n">
        <f si="5" t="shared"/>
        <v>828.0</v>
      </c>
      <c r="O24" s="5" t="n">
        <f>O25-O19-O20-O21-O22-O23</f>
        <v>32939.0</v>
      </c>
      <c r="P24" s="5" t="n">
        <f>P25-P19-P20-P21-P22-P23</f>
        <v>11470.0</v>
      </c>
      <c r="Q24" s="11" t="n">
        <f si="2" t="shared"/>
        <v>724.0</v>
      </c>
      <c r="R24" s="6" t="n">
        <f si="0" t="shared"/>
        <v>15.842541436464089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4332.0</v>
      </c>
      <c r="E25" s="5" t="n">
        <v>5837.0</v>
      </c>
      <c r="F25" s="5" t="n">
        <v>8467.0</v>
      </c>
      <c r="G25" s="5" t="n">
        <v>7030.0</v>
      </c>
      <c r="H25" s="5" t="n">
        <v>14769.0</v>
      </c>
      <c r="I25" s="5" t="n">
        <v>13774.0</v>
      </c>
      <c r="J25" s="5" t="n">
        <v>4775.0</v>
      </c>
      <c r="K25" s="5" t="n">
        <v>1770.0</v>
      </c>
      <c r="L25" s="5" t="n">
        <v>1185.0</v>
      </c>
      <c r="M25" s="5" t="n">
        <v>3761.0</v>
      </c>
      <c r="N25" s="11" t="n">
        <f si="5" t="shared"/>
        <v>65700.0</v>
      </c>
      <c r="O25" s="5" t="n">
        <v>822878.0</v>
      </c>
      <c r="P25" s="5" t="n">
        <v>572330.0</v>
      </c>
      <c r="Q25" s="11" t="n">
        <f si="2" t="shared"/>
        <v>61939.0</v>
      </c>
      <c r="R25" s="6" t="n">
        <f si="0" t="shared"/>
        <v>9.240220216664783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52.0</v>
      </c>
      <c r="E26" s="5" t="n">
        <v>75.0</v>
      </c>
      <c r="F26" s="5" t="n">
        <v>89.0</v>
      </c>
      <c r="G26" s="5" t="n">
        <v>58.0</v>
      </c>
      <c r="H26" s="5" t="n">
        <v>158.0</v>
      </c>
      <c r="I26" s="5" t="n">
        <v>206.0</v>
      </c>
      <c r="J26" s="5" t="n">
        <v>59.0</v>
      </c>
      <c r="K26" s="5" t="n">
        <v>21.0</v>
      </c>
      <c r="L26" s="5" t="n">
        <v>26.0</v>
      </c>
      <c r="M26" s="5" t="n">
        <v>62.0</v>
      </c>
      <c r="N26" s="11" t="n">
        <f si="5" t="shared"/>
        <v>806.0</v>
      </c>
      <c r="O26" s="5" t="n">
        <v>10084.0</v>
      </c>
      <c r="P26" s="5" t="n">
        <v>8041.0</v>
      </c>
      <c r="Q26" s="11" t="n">
        <f si="2" t="shared"/>
        <v>744.0</v>
      </c>
      <c r="R26" s="6" t="n">
        <f si="0" t="shared"/>
        <v>10.807795698924732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325.0</v>
      </c>
      <c r="E27" s="5" t="n">
        <v>488.0</v>
      </c>
      <c r="F27" s="5" t="n">
        <v>432.0</v>
      </c>
      <c r="G27" s="5" t="n">
        <v>316.0</v>
      </c>
      <c r="H27" s="5" t="n">
        <v>671.0</v>
      </c>
      <c r="I27" s="5" t="n">
        <v>917.0</v>
      </c>
      <c r="J27" s="5" t="n">
        <v>376.0</v>
      </c>
      <c r="K27" s="5" t="n">
        <v>156.0</v>
      </c>
      <c r="L27" s="5" t="n">
        <v>246.0</v>
      </c>
      <c r="M27" s="5" t="n">
        <v>198.0</v>
      </c>
      <c r="N27" s="11" t="n">
        <f si="5" t="shared"/>
        <v>4125.0</v>
      </c>
      <c r="O27" s="5" t="n">
        <v>69599.0</v>
      </c>
      <c r="P27" s="5" t="n">
        <v>51282.0</v>
      </c>
      <c r="Q27" s="11" t="n">
        <f si="2" t="shared"/>
        <v>3927.0</v>
      </c>
      <c r="R27" s="6" t="n">
        <f si="0" t="shared"/>
        <v>13.058823529411764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576.0</v>
      </c>
      <c r="E28" s="5" t="n">
        <v>800.0</v>
      </c>
      <c r="F28" s="5" t="n">
        <v>706.0</v>
      </c>
      <c r="G28" s="5" t="n">
        <v>514.0</v>
      </c>
      <c r="H28" s="5" t="n">
        <v>1146.0</v>
      </c>
      <c r="I28" s="5" t="n">
        <v>980.0</v>
      </c>
      <c r="J28" s="5" t="n">
        <v>480.0</v>
      </c>
      <c r="K28" s="5" t="n">
        <v>176.0</v>
      </c>
      <c r="L28" s="5" t="n">
        <v>161.0</v>
      </c>
      <c r="M28" s="5" t="n">
        <v>474.0</v>
      </c>
      <c r="N28" s="11" t="n">
        <f si="5" t="shared"/>
        <v>6013.0</v>
      </c>
      <c r="O28" s="5" t="n">
        <v>62770.0</v>
      </c>
      <c r="P28" s="5" t="n">
        <v>53481.0</v>
      </c>
      <c r="Q28" s="11" t="n">
        <f si="2" t="shared"/>
        <v>5539.0</v>
      </c>
      <c r="R28" s="6" t="n">
        <f si="0" t="shared"/>
        <v>9.655352951796353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223.0</v>
      </c>
      <c r="E29" s="5" t="n">
        <v>357.0</v>
      </c>
      <c r="F29" s="5" t="n">
        <v>287.0</v>
      </c>
      <c r="G29" s="5" t="n">
        <v>159.0</v>
      </c>
      <c r="H29" s="5" t="n">
        <v>312.0</v>
      </c>
      <c r="I29" s="5" t="n">
        <v>198.0</v>
      </c>
      <c r="J29" s="5" t="n">
        <v>113.0</v>
      </c>
      <c r="K29" s="5" t="n">
        <v>51.0</v>
      </c>
      <c r="L29" s="5" t="n">
        <v>59.0</v>
      </c>
      <c r="M29" s="5" t="n">
        <v>86.0</v>
      </c>
      <c r="N29" s="11" t="n">
        <f si="5" t="shared"/>
        <v>1845.0</v>
      </c>
      <c r="O29" s="5" t="n">
        <v>21964.0</v>
      </c>
      <c r="P29" s="5" t="n">
        <v>15589.0</v>
      </c>
      <c r="Q29" s="11" t="n">
        <f si="2" t="shared"/>
        <v>1759.0</v>
      </c>
      <c r="R29" s="6" t="n">
        <f si="0" t="shared"/>
        <v>8.86242183058556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232.0</v>
      </c>
      <c r="E30" s="5" t="n">
        <v>269.0</v>
      </c>
      <c r="F30" s="5" t="n">
        <v>284.0</v>
      </c>
      <c r="G30" s="5" t="n">
        <v>236.0</v>
      </c>
      <c r="H30" s="5" t="n">
        <v>363.0</v>
      </c>
      <c r="I30" s="5" t="n">
        <v>429.0</v>
      </c>
      <c r="J30" s="5" t="n">
        <v>187.0</v>
      </c>
      <c r="K30" s="5" t="n">
        <v>77.0</v>
      </c>
      <c r="L30" s="5" t="n">
        <v>56.0</v>
      </c>
      <c r="M30" s="5" t="n">
        <v>274.0</v>
      </c>
      <c r="N30" s="11" t="n">
        <f si="5" t="shared"/>
        <v>2407.0</v>
      </c>
      <c r="O30" s="5" t="n">
        <v>24387.0</v>
      </c>
      <c r="P30" s="5" t="n">
        <v>20785.0</v>
      </c>
      <c r="Q30" s="11" t="n">
        <f si="2" t="shared"/>
        <v>2133.0</v>
      </c>
      <c r="R30" s="6" t="n">
        <f si="0" t="shared"/>
        <v>9.744491326769808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78.0</v>
      </c>
      <c r="E31" s="5" t="n">
        <v>139.0</v>
      </c>
      <c r="F31" s="5" t="n">
        <v>140.0</v>
      </c>
      <c r="G31" s="5" t="n">
        <v>93.0</v>
      </c>
      <c r="H31" s="5" t="n">
        <v>171.0</v>
      </c>
      <c r="I31" s="5" t="n">
        <v>201.0</v>
      </c>
      <c r="J31" s="5" t="n">
        <v>102.0</v>
      </c>
      <c r="K31" s="5" t="n">
        <v>45.0</v>
      </c>
      <c r="L31" s="5" t="n">
        <v>26.0</v>
      </c>
      <c r="M31" s="5" t="n">
        <v>38.0</v>
      </c>
      <c r="N31" s="11" t="n">
        <f si="5" t="shared"/>
        <v>1033.0</v>
      </c>
      <c r="O31" s="5" t="n">
        <v>11849.0</v>
      </c>
      <c r="P31" s="5" t="n">
        <v>10357.0</v>
      </c>
      <c r="Q31" s="11" t="n">
        <f si="2" t="shared"/>
        <v>995.0</v>
      </c>
      <c r="R31" s="6" t="n">
        <f si="0" t="shared"/>
        <v>10.409045226130653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111.0</v>
      </c>
      <c r="E32" s="5" t="n">
        <v>131.0</v>
      </c>
      <c r="F32" s="5" t="n">
        <v>148.0</v>
      </c>
      <c r="G32" s="5" t="n">
        <v>120.0</v>
      </c>
      <c r="H32" s="5" t="n">
        <v>194.0</v>
      </c>
      <c r="I32" s="5" t="n">
        <v>159.0</v>
      </c>
      <c r="J32" s="5" t="n">
        <v>69.0</v>
      </c>
      <c r="K32" s="5" t="n">
        <v>43.0</v>
      </c>
      <c r="L32" s="5" t="n">
        <v>69.0</v>
      </c>
      <c r="M32" s="5" t="n">
        <v>66.0</v>
      </c>
      <c r="N32" s="11" t="n">
        <f si="5" t="shared"/>
        <v>1110.0</v>
      </c>
      <c r="O32" s="5" t="n">
        <v>17917.0</v>
      </c>
      <c r="P32" s="5" t="n">
        <v>12698.0</v>
      </c>
      <c r="Q32" s="11" t="n">
        <f si="2" t="shared"/>
        <v>1044.0</v>
      </c>
      <c r="R32" s="6" t="n">
        <f si="0" t="shared"/>
        <v>12.162835249042146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453.0</v>
      </c>
      <c r="E33" s="5" t="n">
        <v>854.0</v>
      </c>
      <c r="F33" s="5" t="n">
        <v>942.0</v>
      </c>
      <c r="G33" s="5" t="n">
        <v>683.0</v>
      </c>
      <c r="H33" s="5" t="n">
        <v>881.0</v>
      </c>
      <c r="I33" s="5" t="n">
        <v>839.0</v>
      </c>
      <c r="J33" s="5" t="n">
        <v>240.0</v>
      </c>
      <c r="K33" s="5" t="n">
        <v>152.0</v>
      </c>
      <c r="L33" s="5" t="n">
        <v>137.0</v>
      </c>
      <c r="M33" s="5" t="n">
        <v>252.0</v>
      </c>
      <c r="N33" s="11" t="n">
        <f si="5" t="shared"/>
        <v>5433.0</v>
      </c>
      <c r="O33" s="5" t="n">
        <v>70176.0</v>
      </c>
      <c r="P33" s="5" t="n">
        <v>44391.0</v>
      </c>
      <c r="Q33" s="11" t="n">
        <f si="2" t="shared"/>
        <v>5181.0</v>
      </c>
      <c r="R33" s="6" t="n">
        <f si="0" t="shared"/>
        <v>8.568037058482918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43.0</v>
      </c>
      <c r="E34" s="5" t="n">
        <v>82.0</v>
      </c>
      <c r="F34" s="5" t="n">
        <v>69.0</v>
      </c>
      <c r="G34" s="5" t="n">
        <v>54.0</v>
      </c>
      <c r="H34" s="5" t="n">
        <v>117.0</v>
      </c>
      <c r="I34" s="5" t="n">
        <v>173.0</v>
      </c>
      <c r="J34" s="5" t="n">
        <v>51.0</v>
      </c>
      <c r="K34" s="5" t="n">
        <v>24.0</v>
      </c>
      <c r="L34" s="5" t="n">
        <v>22.0</v>
      </c>
      <c r="M34" s="5" t="n">
        <v>44.0</v>
      </c>
      <c r="N34" s="11" t="n">
        <f si="5" t="shared"/>
        <v>679.0</v>
      </c>
      <c r="O34" s="5" t="n">
        <v>8203.0</v>
      </c>
      <c r="P34" s="5" t="n">
        <v>6831.0</v>
      </c>
      <c r="Q34" s="11" t="n">
        <f si="2" t="shared"/>
        <v>635.0</v>
      </c>
      <c r="R34" s="6" t="n">
        <f si="0" t="shared"/>
        <v>10.75748031496063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24.0</v>
      </c>
      <c r="E35" s="5" t="n">
        <v>10.0</v>
      </c>
      <c r="F35" s="5" t="n">
        <v>11.0</v>
      </c>
      <c r="G35" s="5" t="n">
        <v>14.0</v>
      </c>
      <c r="H35" s="5" t="n">
        <v>24.0</v>
      </c>
      <c r="I35" s="5" t="n">
        <v>7.0</v>
      </c>
      <c r="J35" s="5" t="n">
        <v>7.0</v>
      </c>
      <c r="K35" s="5" t="n">
        <v>4.0</v>
      </c>
      <c r="L35" s="5" t="n">
        <v>3.0</v>
      </c>
      <c r="M35" s="5" t="n">
        <v>21.0</v>
      </c>
      <c r="N35" s="11" t="n">
        <f si="5" t="shared"/>
        <v>125.0</v>
      </c>
      <c r="O35" s="5" t="n">
        <v>945.0</v>
      </c>
      <c r="P35" s="5" t="n">
        <v>945.0</v>
      </c>
      <c r="Q35" s="11" t="n">
        <f si="2" t="shared"/>
        <v>104.0</v>
      </c>
      <c r="R35" s="6" t="n">
        <f si="0" t="shared"/>
        <v>9.086538461538462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60.0</v>
      </c>
      <c r="E36" s="5" t="n">
        <v>110.0</v>
      </c>
      <c r="F36" s="5" t="n">
        <v>134.0</v>
      </c>
      <c r="G36" s="5" t="n">
        <v>106.0</v>
      </c>
      <c r="H36" s="5" t="n">
        <v>178.0</v>
      </c>
      <c r="I36" s="5" t="n">
        <v>179.0</v>
      </c>
      <c r="J36" s="5" t="n">
        <v>57.0</v>
      </c>
      <c r="K36" s="5" t="n">
        <v>32.0</v>
      </c>
      <c r="L36" s="5" t="n">
        <v>41.0</v>
      </c>
      <c r="M36" s="5" t="n">
        <v>43.0</v>
      </c>
      <c r="N36" s="11" t="n">
        <f si="5" t="shared"/>
        <v>940.0</v>
      </c>
      <c r="O36" s="5" t="n">
        <v>11569.0</v>
      </c>
      <c r="P36" s="5" t="n">
        <v>9644.0</v>
      </c>
      <c r="Q36" s="11" t="n">
        <f si="2" t="shared"/>
        <v>897.0</v>
      </c>
      <c r="R36" s="6" t="n">
        <f si="0" t="shared"/>
        <v>10.75139353400223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32.0</v>
      </c>
      <c r="E37" s="5" t="n">
        <v>52.0</v>
      </c>
      <c r="F37" s="5" t="n">
        <v>94.0</v>
      </c>
      <c r="G37" s="5" t="n">
        <v>117.0</v>
      </c>
      <c r="H37" s="5" t="n">
        <v>227.0</v>
      </c>
      <c r="I37" s="5" t="n">
        <v>139.0</v>
      </c>
      <c r="J37" s="5" t="n">
        <v>53.0</v>
      </c>
      <c r="K37" s="5" t="n">
        <v>32.0</v>
      </c>
      <c r="L37" s="5" t="n">
        <v>31.0</v>
      </c>
      <c r="M37" s="5" t="n">
        <v>44.0</v>
      </c>
      <c r="N37" s="11" t="n">
        <f si="5" t="shared"/>
        <v>821.0</v>
      </c>
      <c r="O37" s="5" t="n">
        <v>17304.0</v>
      </c>
      <c r="P37" s="5" t="n">
        <v>8767.0</v>
      </c>
      <c r="Q37" s="11" t="n">
        <f si="2" t="shared"/>
        <v>777.0</v>
      </c>
      <c r="R37" s="6" t="n">
        <f si="0" t="shared"/>
        <v>11.283140283140282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857.0</v>
      </c>
      <c r="E38" s="5" t="n">
        <f ref="E38:M38" si="8" t="shared">E39-E26-E27-E28-E29-E30-E31-E32-E33-E34-E35-E36-E37</f>
        <v>565.0</v>
      </c>
      <c r="F38" s="5" t="n">
        <f si="8" t="shared"/>
        <v>595.0</v>
      </c>
      <c r="G38" s="5" t="n">
        <f si="8" t="shared"/>
        <v>463.0</v>
      </c>
      <c r="H38" s="5" t="n">
        <f si="8" t="shared"/>
        <v>740.0</v>
      </c>
      <c r="I38" s="5" t="n">
        <f si="8" t="shared"/>
        <v>669.0</v>
      </c>
      <c r="J38" s="5" t="n">
        <f si="8" t="shared"/>
        <v>237.0</v>
      </c>
      <c r="K38" s="5" t="n">
        <f si="8" t="shared"/>
        <v>125.0</v>
      </c>
      <c r="L38" s="5" t="n">
        <f si="8" t="shared"/>
        <v>188.0</v>
      </c>
      <c r="M38" s="5" t="n">
        <f si="8" t="shared"/>
        <v>411.0</v>
      </c>
      <c r="N38" s="11" t="n">
        <f si="5" t="shared"/>
        <v>4850.0</v>
      </c>
      <c r="O38" s="5" t="n">
        <f>O39-O26-O27-O28-O29-O30-O31-O32-O33-O34-O35-O36-O37</f>
        <v>63419.0</v>
      </c>
      <c r="P38" s="5" t="n">
        <f>P39-P26-P27-P28-P29-P30-P31-P32-P33-P34-P35-P36-P37</f>
        <v>41814.0</v>
      </c>
      <c r="Q38" s="11" t="n">
        <f si="2" t="shared"/>
        <v>4439.0</v>
      </c>
      <c r="R38" s="6" t="n">
        <f si="0" t="shared"/>
        <v>9.419689119170984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3066.0</v>
      </c>
      <c r="E39" s="5" t="n">
        <v>3932.0</v>
      </c>
      <c r="F39" s="5" t="n">
        <v>3931.0</v>
      </c>
      <c r="G39" s="5" t="n">
        <v>2933.0</v>
      </c>
      <c r="H39" s="5" t="n">
        <v>5182.0</v>
      </c>
      <c r="I39" s="5" t="n">
        <v>5096.0</v>
      </c>
      <c r="J39" s="5" t="n">
        <v>2031.0</v>
      </c>
      <c r="K39" s="5" t="n">
        <v>938.0</v>
      </c>
      <c r="L39" s="5" t="n">
        <v>1065.0</v>
      </c>
      <c r="M39" s="5" t="n">
        <v>2013.0</v>
      </c>
      <c r="N39" s="11" t="n">
        <f si="5" t="shared"/>
        <v>30187.0</v>
      </c>
      <c r="O39" s="5" t="n">
        <v>390186.0</v>
      </c>
      <c r="P39" s="5" t="n">
        <v>284625.0</v>
      </c>
      <c r="Q39" s="11" t="n">
        <f si="2" t="shared"/>
        <v>28174.0</v>
      </c>
      <c r="R39" s="6" t="n">
        <f si="0" t="shared"/>
        <v>10.10239937531057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360.0</v>
      </c>
      <c r="E40" s="5" t="n">
        <v>717.0</v>
      </c>
      <c r="F40" s="5" t="n">
        <v>1073.0</v>
      </c>
      <c r="G40" s="5" t="n">
        <v>856.0</v>
      </c>
      <c r="H40" s="5" t="n">
        <v>1777.0</v>
      </c>
      <c r="I40" s="5" t="n">
        <v>1469.0</v>
      </c>
      <c r="J40" s="5" t="n">
        <v>392.0</v>
      </c>
      <c r="K40" s="5" t="n">
        <v>165.0</v>
      </c>
      <c r="L40" s="5" t="n">
        <v>98.0</v>
      </c>
      <c r="M40" s="5" t="n">
        <v>325.0</v>
      </c>
      <c r="N40" s="11" t="n">
        <f si="5" t="shared"/>
        <v>7232.0</v>
      </c>
      <c r="O40" s="5" t="n">
        <v>72585.0</v>
      </c>
      <c r="P40" s="5" t="n">
        <v>56761.0</v>
      </c>
      <c r="Q40" s="11" t="n">
        <f si="2" t="shared"/>
        <v>6907.0</v>
      </c>
      <c r="R40" s="6" t="n">
        <f si="0" t="shared"/>
        <v>8.217894889242798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59.0</v>
      </c>
      <c r="E41" s="5" t="n">
        <v>121.0</v>
      </c>
      <c r="F41" s="5" t="n">
        <v>130.0</v>
      </c>
      <c r="G41" s="5" t="n">
        <v>126.0</v>
      </c>
      <c r="H41" s="5" t="n">
        <v>185.0</v>
      </c>
      <c r="I41" s="5" t="n">
        <v>222.0</v>
      </c>
      <c r="J41" s="5" t="n">
        <v>101.0</v>
      </c>
      <c r="K41" s="5" t="n">
        <v>40.0</v>
      </c>
      <c r="L41" s="5" t="n">
        <v>33.0</v>
      </c>
      <c r="M41" s="5" t="n">
        <v>84.0</v>
      </c>
      <c r="N41" s="11" t="n">
        <f si="5" t="shared"/>
        <v>1101.0</v>
      </c>
      <c r="O41" s="5" t="n">
        <v>19145.0</v>
      </c>
      <c r="P41" s="5" t="n">
        <v>11069.0</v>
      </c>
      <c r="Q41" s="11" t="n">
        <f si="2" t="shared"/>
        <v>1017.0</v>
      </c>
      <c r="R41" s="6" t="n">
        <f si="0" t="shared"/>
        <v>10.883972468043265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5.0</v>
      </c>
      <c r="E42" s="5" t="n">
        <f ref="E42:M42" si="9" t="shared">E43-E40-E41</f>
        <v>8.0</v>
      </c>
      <c r="F42" s="5" t="n">
        <f si="9" t="shared"/>
        <v>24.0</v>
      </c>
      <c r="G42" s="5" t="n">
        <f si="9" t="shared"/>
        <v>24.0</v>
      </c>
      <c r="H42" s="5" t="n">
        <f si="9" t="shared"/>
        <v>32.0</v>
      </c>
      <c r="I42" s="5" t="n">
        <f si="9" t="shared"/>
        <v>14.0</v>
      </c>
      <c r="J42" s="5" t="n">
        <f si="9" t="shared"/>
        <v>32.0</v>
      </c>
      <c r="K42" s="5" t="n">
        <f si="9" t="shared"/>
        <v>6.0</v>
      </c>
      <c r="L42" s="5" t="n">
        <f si="9" t="shared"/>
        <v>3.0</v>
      </c>
      <c r="M42" s="5" t="n">
        <f si="9" t="shared"/>
        <v>14.0</v>
      </c>
      <c r="N42" s="11" t="n">
        <f si="5" t="shared"/>
        <v>162.0</v>
      </c>
      <c r="O42" s="5" t="n">
        <f>O43-O40-O41</f>
        <v>4623.0</v>
      </c>
      <c r="P42" s="5" t="n">
        <f>P43-P40-P41</f>
        <v>1762.0</v>
      </c>
      <c r="Q42" s="11" t="n">
        <f si="2" t="shared"/>
        <v>148.0</v>
      </c>
      <c r="R42" s="6" t="n">
        <f si="0" t="shared"/>
        <v>11.905405405405405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424.0</v>
      </c>
      <c r="E43" s="5" t="n">
        <v>846.0</v>
      </c>
      <c r="F43" s="5" t="n">
        <v>1227.0</v>
      </c>
      <c r="G43" s="5" t="n">
        <v>1006.0</v>
      </c>
      <c r="H43" s="5" t="n">
        <v>1994.0</v>
      </c>
      <c r="I43" s="5" t="n">
        <v>1705.0</v>
      </c>
      <c r="J43" s="5" t="n">
        <v>525.0</v>
      </c>
      <c r="K43" s="5" t="n">
        <v>211.0</v>
      </c>
      <c r="L43" s="5" t="n">
        <v>134.0</v>
      </c>
      <c r="M43" s="5" t="n">
        <v>423.0</v>
      </c>
      <c r="N43" s="11" t="n">
        <f si="5" t="shared"/>
        <v>8495.0</v>
      </c>
      <c r="O43" s="5" t="n">
        <v>96353.0</v>
      </c>
      <c r="P43" s="5" t="n">
        <v>69592.0</v>
      </c>
      <c r="Q43" s="11" t="n">
        <f si="2" t="shared"/>
        <v>8072.0</v>
      </c>
      <c r="R43" s="6" t="n">
        <f si="0" t="shared"/>
        <v>8.621407333994053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14.0</v>
      </c>
      <c r="E44" s="8" t="n">
        <v>43.0</v>
      </c>
      <c r="F44" s="8" t="n">
        <v>27.0</v>
      </c>
      <c r="G44" s="8" t="n">
        <v>32.0</v>
      </c>
      <c r="H44" s="8" t="n">
        <v>53.0</v>
      </c>
      <c r="I44" s="8" t="n">
        <v>39.0</v>
      </c>
      <c r="J44" s="8" t="n">
        <v>35.0</v>
      </c>
      <c r="K44" s="8" t="n">
        <v>20.0</v>
      </c>
      <c r="L44" s="8" t="n">
        <v>18.0</v>
      </c>
      <c r="M44" s="8" t="n">
        <v>66.0</v>
      </c>
      <c r="N44" s="11" t="n">
        <f si="5" t="shared"/>
        <v>347.0</v>
      </c>
      <c r="O44" s="8" t="n">
        <v>19686.0</v>
      </c>
      <c r="P44" s="8" t="n">
        <v>4143.0</v>
      </c>
      <c r="Q44" s="11" t="n">
        <f si="2" t="shared"/>
        <v>281.0</v>
      </c>
      <c r="R44" s="6" t="n">
        <f si="0" t="shared"/>
        <v>14.743772241992882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8.0</v>
      </c>
      <c r="E45" s="8" t="n">
        <f ref="E45:M45" si="10" t="shared">E46-E44</f>
        <v>24.0</v>
      </c>
      <c r="F45" s="8" t="n">
        <f si="10" t="shared"/>
        <v>57.0</v>
      </c>
      <c r="G45" s="8" t="n">
        <f si="10" t="shared"/>
        <v>35.0</v>
      </c>
      <c r="H45" s="8" t="n">
        <f si="10" t="shared"/>
        <v>84.0</v>
      </c>
      <c r="I45" s="8" t="n">
        <f si="10" t="shared"/>
        <v>100.0</v>
      </c>
      <c r="J45" s="8" t="n">
        <f si="10" t="shared"/>
        <v>40.0</v>
      </c>
      <c r="K45" s="8" t="n">
        <f si="10" t="shared"/>
        <v>12.0</v>
      </c>
      <c r="L45" s="8" t="n">
        <f si="10" t="shared"/>
        <v>24.0</v>
      </c>
      <c r="M45" s="8" t="n">
        <f si="10" t="shared"/>
        <v>63.0</v>
      </c>
      <c r="N45" s="11" t="n">
        <f si="5" t="shared"/>
        <v>447.0</v>
      </c>
      <c r="O45" s="8" t="n">
        <f>O46-O44</f>
        <v>32653.0</v>
      </c>
      <c r="P45" s="8" t="n">
        <f>P46-P44</f>
        <v>5445.0</v>
      </c>
      <c r="Q45" s="11" t="n">
        <f si="2" t="shared"/>
        <v>384.0</v>
      </c>
      <c r="R45" s="6" t="n">
        <f si="0" t="shared"/>
        <v>14.1796875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22.0</v>
      </c>
      <c r="E46" s="8" t="n">
        <v>67.0</v>
      </c>
      <c r="F46" s="8" t="n">
        <v>84.0</v>
      </c>
      <c r="G46" s="8" t="n">
        <v>67.0</v>
      </c>
      <c r="H46" s="8" t="n">
        <v>137.0</v>
      </c>
      <c r="I46" s="8" t="n">
        <v>139.0</v>
      </c>
      <c r="J46" s="8" t="n">
        <v>75.0</v>
      </c>
      <c r="K46" s="8" t="n">
        <v>32.0</v>
      </c>
      <c r="L46" s="8" t="n">
        <v>42.0</v>
      </c>
      <c r="M46" s="8" t="n">
        <v>129.0</v>
      </c>
      <c r="N46" s="11" t="n">
        <f si="5" t="shared"/>
        <v>794.0</v>
      </c>
      <c r="O46" s="8" t="n">
        <v>52339.0</v>
      </c>
      <c r="P46" s="8" t="n">
        <v>9588.0</v>
      </c>
      <c r="Q46" s="11" t="n">
        <f si="2" t="shared"/>
        <v>665.0</v>
      </c>
      <c r="R46" s="6" t="n">
        <f si="0" t="shared"/>
        <v>14.418045112781956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10.0</v>
      </c>
      <c r="F47" s="5" t="n">
        <v>17.0</v>
      </c>
      <c r="G47" s="5" t="n">
        <v>11.0</v>
      </c>
      <c r="H47" s="5" t="n">
        <v>19.0</v>
      </c>
      <c r="I47" s="5" t="n">
        <v>7.0</v>
      </c>
      <c r="J47" s="5" t="n">
        <v>5.0</v>
      </c>
      <c r="K47" s="5" t="n">
        <v>2.0</v>
      </c>
      <c r="L47" s="5" t="n">
        <v>1.0</v>
      </c>
      <c r="M47" s="5" t="n">
        <v>52.0</v>
      </c>
      <c r="N47" s="11" t="n">
        <f si="5" t="shared"/>
        <v>127.0</v>
      </c>
      <c r="O47" s="5" t="n">
        <v>15579.0</v>
      </c>
      <c r="P47" s="5" t="n">
        <v>579.0</v>
      </c>
      <c r="Q47" s="11" t="n">
        <f si="2" t="shared"/>
        <v>75.0</v>
      </c>
      <c r="R47" s="6" t="n">
        <f si="0" t="shared"/>
        <v>7.72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45776.0</v>
      </c>
      <c r="E48" s="5" t="n">
        <f ref="E48:M48" si="11" t="shared">E47+E46+E43+E39+E25+E18</f>
        <v>123265.0</v>
      </c>
      <c r="F48" s="5" t="n">
        <f si="11" t="shared"/>
        <v>196877.0</v>
      </c>
      <c r="G48" s="5" t="n">
        <f si="11" t="shared"/>
        <v>110802.0</v>
      </c>
      <c r="H48" s="5" t="n">
        <f si="11" t="shared"/>
        <v>217654.0</v>
      </c>
      <c r="I48" s="5" t="n">
        <f si="11" t="shared"/>
        <v>80168.0</v>
      </c>
      <c r="J48" s="5" t="n">
        <f si="11" t="shared"/>
        <v>18150.0</v>
      </c>
      <c r="K48" s="5" t="n">
        <f si="11" t="shared"/>
        <v>9016.0</v>
      </c>
      <c r="L48" s="5" t="n">
        <f si="11" t="shared"/>
        <v>8072.0</v>
      </c>
      <c r="M48" s="5" t="n">
        <f si="11" t="shared"/>
        <v>56405.0</v>
      </c>
      <c r="N48" s="11" t="n">
        <f si="5" t="shared"/>
        <v>866185.0</v>
      </c>
      <c r="O48" s="5" t="n">
        <f>O47+O46+O43+O39+O25+O18</f>
        <v>2.3584961E7</v>
      </c>
      <c r="P48" s="5" t="n">
        <f>P47+P46+P43+P39+P25+P18</f>
        <v>4938127.0</v>
      </c>
      <c r="Q48" s="11" t="n">
        <f si="2" t="shared"/>
        <v>809780.0</v>
      </c>
      <c r="R48" s="6" t="n">
        <f si="0" t="shared"/>
        <v>6.098109363036874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5.284783273781005</v>
      </c>
      <c r="E49" s="6" t="n">
        <f ref="E49" si="13" t="shared">E48/$N$48*100</f>
        <v>14.230793652626172</v>
      </c>
      <c r="F49" s="6" t="n">
        <f ref="F49" si="14" t="shared">F48/$N$48*100</f>
        <v>22.729209118144507</v>
      </c>
      <c r="G49" s="6" t="n">
        <f ref="G49" si="15" t="shared">G48/$N$48*100</f>
        <v>12.791955529130613</v>
      </c>
      <c r="H49" s="6" t="n">
        <f ref="H49" si="16" t="shared">H48/$N$48*100</f>
        <v>25.127888384121178</v>
      </c>
      <c r="I49" s="6" t="n">
        <f ref="I49" si="17" t="shared">I48/$N$48*100</f>
        <v>9.255297655812557</v>
      </c>
      <c r="J49" s="6" t="n">
        <f ref="J49" si="18" t="shared">J48/$N$48*100</f>
        <v>2.095395325478968</v>
      </c>
      <c r="K49" s="6" t="n">
        <f ref="K49" si="19" t="shared">K48/$N$48*100</f>
        <v>1.040886184821949</v>
      </c>
      <c r="L49" s="6" t="n">
        <f ref="L49" si="20" t="shared">L48/$N$48*100</f>
        <v>0.93190253814139</v>
      </c>
      <c r="M49" s="6" t="n">
        <f ref="M49" si="21" t="shared">M48/$N$48*100</f>
        <v>6.511888337941664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