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<sst xmlns="http://schemas.openxmlformats.org/spreadsheetml/2006/main" count="118" uniqueCount="73">
  <si>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</si>
  <si>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</si>
  <si>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</si>
  <si>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</si>
  <si>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</si>
  <si>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</si>
  <si>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</si>
  <si>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</si>
  <si>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</si>
  <si>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</si>
  <si>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</si>
  <si>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</si>
  <si>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</si>
  <si>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</si>
  <si>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</si>
  <si>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</si>
  <si>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</si>
  <si>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</si>
  <si>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</si>
  <si>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</si>
  <si>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</si>
  <si>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</si>
  <si>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</si>
  <si>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</si>
  <si>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</si>
  <si>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</si>
  <si>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</si>
  <si>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</si>
  <si>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</si>
  <si>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</si>
  <si>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</si>
  <si>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</si>
  <si>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</si>
  <si>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</si>
  <si>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</si>
  <si>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</si>
  <si>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</si>
  <si>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</si>
  <si>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</si>
  <si>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</si>
  <si>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</si>
  <si>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</si>
  <si>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</si>
  <si>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</si>
  <si>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</si>
  <si>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</si>
  <si>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</si>
  <si>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</si>
  <si>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</si>
  <si>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</si>
  <si>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</si>
  <si>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</si>
  <si>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</si>
  <si>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</si>
  <si>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</si>
  <si>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</si>
  <si>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</si>
  <si>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</si>
  <si>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</si>
  <si>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</si>
  <si>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</si>
  <si>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</si>
  <si>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</si>
  <si>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</si>
  <si>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</si>
  <si>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</si>
  <si>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</si>
  <si>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</si>
  <si>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</si>
  <si>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</si>
  <si>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</si>
  <si>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105年12月來臺旅客人次～按停留夜數分
Table 1-8  Visitor Arrivals  by Length of Stay,
December,2016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</si>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</sst>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5523.0</v>
      </c>
      <c r="E3" s="4" t="n">
        <v>20676.0</v>
      </c>
      <c r="F3" s="4" t="n">
        <v>52905.0</v>
      </c>
      <c r="G3" s="4" t="n">
        <v>42020.0</v>
      </c>
      <c r="H3" s="4" t="n">
        <v>31317.0</v>
      </c>
      <c r="I3" s="4" t="n">
        <v>4820.0</v>
      </c>
      <c r="J3" s="4" t="n">
        <v>957.0</v>
      </c>
      <c r="K3" s="4" t="n">
        <v>166.0</v>
      </c>
      <c r="L3" s="4" t="n">
        <v>174.0</v>
      </c>
      <c r="M3" s="4" t="n">
        <v>3485.0</v>
      </c>
      <c r="N3" s="11" t="n">
        <f>SUM(D3:M3)</f>
        <v>162043.0</v>
      </c>
      <c r="O3" s="4" t="n">
        <v>817645.0</v>
      </c>
      <c r="P3" s="4" t="n">
        <v>640002.0</v>
      </c>
      <c r="Q3" s="11" t="n">
        <f>SUM(D3:L3)</f>
        <v>158558.0</v>
      </c>
      <c r="R3" s="6" t="n">
        <f ref="R3:R48" si="0" t="shared">IF(P3&lt;&gt;0,P3/SUM(D3:L3),0)</f>
        <v>4.0363904691027885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12901.0</v>
      </c>
      <c r="E4" s="5" t="n">
        <v>8603.0</v>
      </c>
      <c r="F4" s="5" t="n">
        <v>10807.0</v>
      </c>
      <c r="G4" s="5" t="n">
        <v>14982.0</v>
      </c>
      <c r="H4" s="5" t="n">
        <v>116813.0</v>
      </c>
      <c r="I4" s="5" t="n">
        <v>22260.0</v>
      </c>
      <c r="J4" s="5" t="n">
        <v>2007.0</v>
      </c>
      <c r="K4" s="5" t="n">
        <v>1055.0</v>
      </c>
      <c r="L4" s="5" t="n">
        <v>1753.0</v>
      </c>
      <c r="M4" s="5" t="n">
        <v>16514.0</v>
      </c>
      <c r="N4" s="11" t="n">
        <f ref="N4:N14" si="1" t="shared">SUM(D4:M4)</f>
        <v>207695.0</v>
      </c>
      <c r="O4" s="5" t="n">
        <v>2106733.0</v>
      </c>
      <c r="P4" s="5" t="n">
        <v>1376835.0</v>
      </c>
      <c r="Q4" s="11" t="n">
        <f ref="Q4:Q48" si="2" t="shared">SUM(D4:L4)</f>
        <v>191181.0</v>
      </c>
      <c r="R4" s="6" t="n">
        <f si="0" t="shared"/>
        <v>7.201735528112104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13490.0</v>
      </c>
      <c r="E5" s="5" t="n">
        <v>52795.0</v>
      </c>
      <c r="F5" s="5" t="n">
        <v>54475.0</v>
      </c>
      <c r="G5" s="5" t="n">
        <v>20765.0</v>
      </c>
      <c r="H5" s="5" t="n">
        <v>9155.0</v>
      </c>
      <c r="I5" s="5" t="n">
        <v>4733.0</v>
      </c>
      <c r="J5" s="5" t="n">
        <v>3177.0</v>
      </c>
      <c r="K5" s="5" t="n">
        <v>2226.0</v>
      </c>
      <c r="L5" s="5" t="n">
        <v>1592.0</v>
      </c>
      <c r="M5" s="5" t="n">
        <v>5017.0</v>
      </c>
      <c r="N5" s="11" t="n">
        <f si="1" t="shared"/>
        <v>167425.0</v>
      </c>
      <c r="O5" s="5" t="n">
        <v>1119783.0</v>
      </c>
      <c r="P5" s="5" t="n">
        <v>757601.0</v>
      </c>
      <c r="Q5" s="11" t="n">
        <f si="2" t="shared"/>
        <v>162408.0</v>
      </c>
      <c r="R5" s="6" t="n">
        <f si="0" t="shared"/>
        <v>4.664800995024875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2765.0</v>
      </c>
      <c r="E6" s="5" t="n">
        <v>13584.0</v>
      </c>
      <c r="F6" s="5" t="n">
        <v>53501.0</v>
      </c>
      <c r="G6" s="5" t="n">
        <v>14246.0</v>
      </c>
      <c r="H6" s="5" t="n">
        <v>5728.0</v>
      </c>
      <c r="I6" s="5" t="n">
        <v>1385.0</v>
      </c>
      <c r="J6" s="5" t="n">
        <v>632.0</v>
      </c>
      <c r="K6" s="5" t="n">
        <v>473.0</v>
      </c>
      <c r="L6" s="5" t="n">
        <v>397.0</v>
      </c>
      <c r="M6" s="5" t="n">
        <v>1199.0</v>
      </c>
      <c r="N6" s="11" t="n">
        <f si="1" t="shared"/>
        <v>93910.0</v>
      </c>
      <c r="O6" s="5" t="n">
        <v>463842.0</v>
      </c>
      <c r="P6" s="5" t="n">
        <v>358769.0</v>
      </c>
      <c r="Q6" s="11" t="n">
        <f si="2" t="shared"/>
        <v>92711.0</v>
      </c>
      <c r="R6" s="6" t="n">
        <f si="0" t="shared"/>
        <v>3.8697565553170605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266.0</v>
      </c>
      <c r="E7" s="5" t="n">
        <v>263.0</v>
      </c>
      <c r="F7" s="5" t="n">
        <v>284.0</v>
      </c>
      <c r="G7" s="5" t="n">
        <v>277.0</v>
      </c>
      <c r="H7" s="5" t="n">
        <v>441.0</v>
      </c>
      <c r="I7" s="5" t="n">
        <v>298.0</v>
      </c>
      <c r="J7" s="5" t="n">
        <v>249.0</v>
      </c>
      <c r="K7" s="5" t="n">
        <v>151.0</v>
      </c>
      <c r="L7" s="5" t="n">
        <v>60.0</v>
      </c>
      <c r="M7" s="5" t="n">
        <v>455.0</v>
      </c>
      <c r="N7" s="11" t="n">
        <f si="1" t="shared"/>
        <v>2744.0</v>
      </c>
      <c r="O7" s="5" t="n">
        <v>100820.0</v>
      </c>
      <c r="P7" s="5" t="n">
        <v>25917.0</v>
      </c>
      <c r="Q7" s="11" t="n">
        <f si="2" t="shared"/>
        <v>2289.0</v>
      </c>
      <c r="R7" s="6" t="n">
        <f si="0" t="shared"/>
        <v>11.322411533420707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74.0</v>
      </c>
      <c r="E8" s="5" t="n">
        <v>197.0</v>
      </c>
      <c r="F8" s="5" t="n">
        <v>218.0</v>
      </c>
      <c r="G8" s="5" t="n">
        <v>267.0</v>
      </c>
      <c r="H8" s="5" t="n">
        <v>336.0</v>
      </c>
      <c r="I8" s="5" t="n">
        <v>236.0</v>
      </c>
      <c r="J8" s="5" t="n">
        <v>103.0</v>
      </c>
      <c r="K8" s="5" t="n">
        <v>42.0</v>
      </c>
      <c r="L8" s="5" t="n">
        <v>15.0</v>
      </c>
      <c r="M8" s="5" t="n">
        <v>90.0</v>
      </c>
      <c r="N8" s="11" t="n">
        <f si="1" t="shared"/>
        <v>1578.0</v>
      </c>
      <c r="O8" s="5" t="n">
        <v>23732.0</v>
      </c>
      <c r="P8" s="5" t="n">
        <v>11774.0</v>
      </c>
      <c r="Q8" s="11" t="n">
        <f si="2" t="shared"/>
        <v>1488.0</v>
      </c>
      <c r="R8" s="6" t="n">
        <f si="0" t="shared"/>
        <v>7.912634408602151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1767.0</v>
      </c>
      <c r="E9" s="5" t="n">
        <v>1381.0</v>
      </c>
      <c r="F9" s="5" t="n">
        <v>2477.0</v>
      </c>
      <c r="G9" s="5" t="n">
        <v>5247.0</v>
      </c>
      <c r="H9" s="5" t="n">
        <v>40828.0</v>
      </c>
      <c r="I9" s="5" t="n">
        <v>17493.0</v>
      </c>
      <c r="J9" s="5" t="n">
        <v>2205.0</v>
      </c>
      <c r="K9" s="5" t="n">
        <v>439.0</v>
      </c>
      <c r="L9" s="5" t="n">
        <v>346.0</v>
      </c>
      <c r="M9" s="5" t="n">
        <v>1838.0</v>
      </c>
      <c r="N9" s="11" t="n">
        <f si="1" t="shared"/>
        <v>74021.0</v>
      </c>
      <c r="O9" s="5" t="n">
        <v>829359.0</v>
      </c>
      <c r="P9" s="5" t="n">
        <v>545316.0</v>
      </c>
      <c r="Q9" s="11" t="n">
        <f si="2" t="shared"/>
        <v>72183.0</v>
      </c>
      <c r="R9" s="6" t="n">
        <f si="0" t="shared"/>
        <v>7.55463197705831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1571.0</v>
      </c>
      <c r="E10" s="5" t="n">
        <v>2335.0</v>
      </c>
      <c r="F10" s="5" t="n">
        <v>3475.0</v>
      </c>
      <c r="G10" s="5" t="n">
        <v>5956.0</v>
      </c>
      <c r="H10" s="5" t="n">
        <v>34852.0</v>
      </c>
      <c r="I10" s="5" t="n">
        <v>21646.0</v>
      </c>
      <c r="J10" s="5" t="n">
        <v>1453.0</v>
      </c>
      <c r="K10" s="5" t="n">
        <v>201.0</v>
      </c>
      <c r="L10" s="5" t="n">
        <v>117.0</v>
      </c>
      <c r="M10" s="5" t="n">
        <v>1021.0</v>
      </c>
      <c r="N10" s="11" t="n">
        <f si="1" t="shared"/>
        <v>72627.0</v>
      </c>
      <c r="O10" s="5" t="n">
        <v>549177.0</v>
      </c>
      <c r="P10" s="5" t="n">
        <v>512319.0</v>
      </c>
      <c r="Q10" s="11" t="n">
        <f si="2" t="shared"/>
        <v>71606.0</v>
      </c>
      <c r="R10" s="6" t="n">
        <f si="0" t="shared"/>
        <v>7.154693740747982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1048.0</v>
      </c>
      <c r="E11" s="5" t="n">
        <v>530.0</v>
      </c>
      <c r="F11" s="5" t="n">
        <v>776.0</v>
      </c>
      <c r="G11" s="5" t="n">
        <v>833.0</v>
      </c>
      <c r="H11" s="5" t="n">
        <v>2189.0</v>
      </c>
      <c r="I11" s="5" t="n">
        <v>1538.0</v>
      </c>
      <c r="J11" s="5" t="n">
        <v>1022.0</v>
      </c>
      <c r="K11" s="5" t="n">
        <v>374.0</v>
      </c>
      <c r="L11" s="5" t="n">
        <v>209.0</v>
      </c>
      <c r="M11" s="5" t="n">
        <v>7708.0</v>
      </c>
      <c r="N11" s="11" t="n">
        <f si="1" t="shared"/>
        <v>16227.0</v>
      </c>
      <c r="O11" s="5" t="n">
        <v>6672947.0</v>
      </c>
      <c r="P11" s="5" t="n">
        <v>93417.0</v>
      </c>
      <c r="Q11" s="11" t="n">
        <f si="2" t="shared"/>
        <v>8519.0</v>
      </c>
      <c r="R11" s="6" t="n">
        <f si="0" t="shared"/>
        <v>10.965723676487851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1130.0</v>
      </c>
      <c r="E12" s="5" t="n">
        <v>1898.0</v>
      </c>
      <c r="F12" s="5" t="n">
        <v>2926.0</v>
      </c>
      <c r="G12" s="5" t="n">
        <v>2664.0</v>
      </c>
      <c r="H12" s="5" t="n">
        <v>2940.0</v>
      </c>
      <c r="I12" s="5" t="n">
        <v>956.0</v>
      </c>
      <c r="J12" s="5" t="n">
        <v>758.0</v>
      </c>
      <c r="K12" s="5" t="n">
        <v>297.0</v>
      </c>
      <c r="L12" s="5" t="n">
        <v>220.0</v>
      </c>
      <c r="M12" s="5" t="n">
        <v>9470.0</v>
      </c>
      <c r="N12" s="11" t="n">
        <f si="1" t="shared"/>
        <v>23259.0</v>
      </c>
      <c r="O12" s="5" t="n">
        <v>5296146.0</v>
      </c>
      <c r="P12" s="5" t="n">
        <v>98280.0</v>
      </c>
      <c r="Q12" s="11" t="n">
        <f si="2" t="shared"/>
        <v>13789.0</v>
      </c>
      <c r="R12" s="6" t="n">
        <f si="0" t="shared"/>
        <v>7.127420407571252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658.0</v>
      </c>
      <c r="E13" s="5" t="n">
        <v>1702.0</v>
      </c>
      <c r="F13" s="5" t="n">
        <v>7007.0</v>
      </c>
      <c r="G13" s="5" t="n">
        <v>5947.0</v>
      </c>
      <c r="H13" s="5" t="n">
        <v>4385.0</v>
      </c>
      <c r="I13" s="5" t="n">
        <v>1136.0</v>
      </c>
      <c r="J13" s="5" t="n">
        <v>896.0</v>
      </c>
      <c r="K13" s="5" t="n">
        <v>201.0</v>
      </c>
      <c r="L13" s="5" t="n">
        <v>154.0</v>
      </c>
      <c r="M13" s="5" t="n">
        <v>3283.0</v>
      </c>
      <c r="N13" s="11" t="n">
        <f si="1" t="shared"/>
        <v>25369.0</v>
      </c>
      <c r="O13" s="5" t="n">
        <v>1833758.0</v>
      </c>
      <c r="P13" s="5" t="n">
        <v>127705.0</v>
      </c>
      <c r="Q13" s="11" t="n">
        <f si="2" t="shared"/>
        <v>22086.0</v>
      </c>
      <c r="R13" s="6" t="n">
        <f si="0" t="shared"/>
        <v>5.78216970026261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302.0</v>
      </c>
      <c r="E14" s="5" t="n">
        <v>662.0</v>
      </c>
      <c r="F14" s="5" t="n">
        <v>2511.0</v>
      </c>
      <c r="G14" s="5" t="n">
        <v>3641.0</v>
      </c>
      <c r="H14" s="5" t="n">
        <v>1905.0</v>
      </c>
      <c r="I14" s="5" t="n">
        <v>749.0</v>
      </c>
      <c r="J14" s="5" t="n">
        <v>557.0</v>
      </c>
      <c r="K14" s="5" t="n">
        <v>537.0</v>
      </c>
      <c r="L14" s="5" t="n">
        <v>906.0</v>
      </c>
      <c r="M14" s="5" t="n">
        <v>7065.0</v>
      </c>
      <c r="N14" s="11" t="n">
        <f si="1" t="shared"/>
        <v>18835.0</v>
      </c>
      <c r="O14" s="5" t="n">
        <v>5168281.0</v>
      </c>
      <c r="P14" s="5" t="n">
        <v>154841.0</v>
      </c>
      <c r="Q14" s="11" t="n">
        <f si="2" t="shared"/>
        <v>11770.0</v>
      </c>
      <c r="R14" s="6" t="n">
        <f si="0" t="shared"/>
        <v>13.155564995751911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173.0</v>
      </c>
      <c r="E15" s="5" t="n">
        <f ref="E15:M15" si="3" t="shared">E16-E9-E10-E11-E12-E13-E14</f>
        <v>181.0</v>
      </c>
      <c r="F15" s="5" t="n">
        <f si="3" t="shared"/>
        <v>232.0</v>
      </c>
      <c r="G15" s="5" t="n">
        <f si="3" t="shared"/>
        <v>241.0</v>
      </c>
      <c r="H15" s="5" t="n">
        <f si="3" t="shared"/>
        <v>512.0</v>
      </c>
      <c r="I15" s="5" t="n">
        <f si="3" t="shared"/>
        <v>416.0</v>
      </c>
      <c r="J15" s="5" t="n">
        <f si="3" t="shared"/>
        <v>167.0</v>
      </c>
      <c r="K15" s="5" t="n">
        <f si="3" t="shared"/>
        <v>50.0</v>
      </c>
      <c r="L15" s="5" t="n">
        <f si="3" t="shared"/>
        <v>41.0</v>
      </c>
      <c r="M15" s="5" t="n">
        <f si="3" t="shared"/>
        <v>244.0</v>
      </c>
      <c r="N15" s="5" t="n">
        <f ref="N15" si="4" t="shared">N16-N9-N10-N11-N12-N13-N14</f>
        <v>2257.0</v>
      </c>
      <c r="O15" s="5" t="n">
        <f>O16-O9-O10-O11-O12-O13-O14</f>
        <v>69774.0</v>
      </c>
      <c r="P15" s="5" t="n">
        <f>P16-P9-P10-P11-P12-P13-P14</f>
        <v>19279.0</v>
      </c>
      <c r="Q15" s="11" t="n">
        <f si="2" t="shared"/>
        <v>2013.0</v>
      </c>
      <c r="R15" s="6" t="n">
        <f si="0" t="shared"/>
        <v>9.5772478887233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6649.0</v>
      </c>
      <c r="E16" s="5" t="n">
        <v>8689.0</v>
      </c>
      <c r="F16" s="5" t="n">
        <v>19404.0</v>
      </c>
      <c r="G16" s="5" t="n">
        <v>24529.0</v>
      </c>
      <c r="H16" s="5" t="n">
        <v>87611.0</v>
      </c>
      <c r="I16" s="5" t="n">
        <v>43934.0</v>
      </c>
      <c r="J16" s="5" t="n">
        <v>7058.0</v>
      </c>
      <c r="K16" s="5" t="n">
        <v>2099.0</v>
      </c>
      <c r="L16" s="5" t="n">
        <v>1993.0</v>
      </c>
      <c r="M16" s="5" t="n">
        <v>30629.0</v>
      </c>
      <c r="N16" s="11" t="n">
        <f ref="N16:N48" si="5" t="shared">SUM(D16:M16)</f>
        <v>232595.0</v>
      </c>
      <c r="O16" s="5" t="n">
        <v>2.0419442E7</v>
      </c>
      <c r="P16" s="5" t="n">
        <v>1551157.0</v>
      </c>
      <c r="Q16" s="11" t="n">
        <f si="2" t="shared"/>
        <v>201966.0</v>
      </c>
      <c r="R16" s="6" t="n">
        <f si="0" t="shared"/>
        <v>7.680287771209016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43.0</v>
      </c>
      <c r="E17" s="5" t="n">
        <f ref="E17:M17" si="6" t="shared">E18-E16-E3-E4-E5-E6-E7-E8</f>
        <v>87.0</v>
      </c>
      <c r="F17" s="5" t="n">
        <f si="6" t="shared"/>
        <v>93.0</v>
      </c>
      <c r="G17" s="5" t="n">
        <f si="6" t="shared"/>
        <v>151.0</v>
      </c>
      <c r="H17" s="5" t="n">
        <f si="6" t="shared"/>
        <v>293.0</v>
      </c>
      <c r="I17" s="5" t="n">
        <f si="6" t="shared"/>
        <v>121.0</v>
      </c>
      <c r="J17" s="5" t="n">
        <f si="6" t="shared"/>
        <v>56.0</v>
      </c>
      <c r="K17" s="5" t="n">
        <f si="6" t="shared"/>
        <v>112.0</v>
      </c>
      <c r="L17" s="5" t="n">
        <f si="6" t="shared"/>
        <v>18.0</v>
      </c>
      <c r="M17" s="5" t="n">
        <f si="6" t="shared"/>
        <v>127.0</v>
      </c>
      <c r="N17" s="11" t="n">
        <f si="5" t="shared"/>
        <v>1101.0</v>
      </c>
      <c r="O17" s="5" t="n">
        <f>O18-O16-O3-O4-O5-O6-O7-O8</f>
        <v>96671.0</v>
      </c>
      <c r="P17" s="5" t="n">
        <f>P18-P16-P3-P4-P5-P6-P7-P8</f>
        <v>12103.0</v>
      </c>
      <c r="Q17" s="11" t="n">
        <f si="2" t="shared"/>
        <v>974.0</v>
      </c>
      <c r="R17" s="6" t="n">
        <f si="0" t="shared"/>
        <v>12.426078028747433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41711.0</v>
      </c>
      <c r="E18" s="5" t="n">
        <v>104894.0</v>
      </c>
      <c r="F18" s="5" t="n">
        <v>191687.0</v>
      </c>
      <c r="G18" s="5" t="n">
        <v>117237.0</v>
      </c>
      <c r="H18" s="5" t="n">
        <v>251694.0</v>
      </c>
      <c r="I18" s="5" t="n">
        <v>77787.0</v>
      </c>
      <c r="J18" s="5" t="n">
        <v>14239.0</v>
      </c>
      <c r="K18" s="5" t="n">
        <v>6324.0</v>
      </c>
      <c r="L18" s="5" t="n">
        <v>6002.0</v>
      </c>
      <c r="M18" s="5" t="n">
        <v>57516.0</v>
      </c>
      <c r="N18" s="11" t="n">
        <f si="5" t="shared"/>
        <v>869091.0</v>
      </c>
      <c r="O18" s="5" t="n">
        <v>2.5148668E7</v>
      </c>
      <c r="P18" s="5" t="n">
        <v>4734158.0</v>
      </c>
      <c r="Q18" s="11" t="n">
        <f si="2" t="shared"/>
        <v>811575.0</v>
      </c>
      <c r="R18" s="6" t="n">
        <f si="0" t="shared"/>
        <v>5.833296984259002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542.0</v>
      </c>
      <c r="E19" s="5" t="n">
        <v>765.0</v>
      </c>
      <c r="F19" s="5" t="n">
        <v>1563.0</v>
      </c>
      <c r="G19" s="5" t="n">
        <v>1313.0</v>
      </c>
      <c r="H19" s="5" t="n">
        <v>1935.0</v>
      </c>
      <c r="I19" s="5" t="n">
        <v>1361.0</v>
      </c>
      <c r="J19" s="5" t="n">
        <v>696.0</v>
      </c>
      <c r="K19" s="5" t="n">
        <v>304.0</v>
      </c>
      <c r="L19" s="5" t="n">
        <v>203.0</v>
      </c>
      <c r="M19" s="5" t="n">
        <v>900.0</v>
      </c>
      <c r="N19" s="11" t="n">
        <f si="5" t="shared"/>
        <v>9582.0</v>
      </c>
      <c r="O19" s="5" t="n">
        <v>144537.0</v>
      </c>
      <c r="P19" s="5" t="n">
        <v>81619.0</v>
      </c>
      <c r="Q19" s="11" t="n">
        <f si="2" t="shared"/>
        <v>8682.0</v>
      </c>
      <c r="R19" s="6" t="n">
        <f si="0" t="shared"/>
        <v>9.400944482838057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4021.0</v>
      </c>
      <c r="E20" s="5" t="n">
        <v>4154.0</v>
      </c>
      <c r="F20" s="5" t="n">
        <v>5524.0</v>
      </c>
      <c r="G20" s="5" t="n">
        <v>4691.0</v>
      </c>
      <c r="H20" s="5" t="n">
        <v>9241.0</v>
      </c>
      <c r="I20" s="5" t="n">
        <v>10508.0</v>
      </c>
      <c r="J20" s="5" t="n">
        <v>4398.0</v>
      </c>
      <c r="K20" s="5" t="n">
        <v>1607.0</v>
      </c>
      <c r="L20" s="5" t="n">
        <v>1094.0</v>
      </c>
      <c r="M20" s="5" t="n">
        <v>4199.0</v>
      </c>
      <c r="N20" s="11" t="n">
        <f si="5" t="shared"/>
        <v>49437.0</v>
      </c>
      <c r="O20" s="5" t="n">
        <v>820893.0</v>
      </c>
      <c r="P20" s="5" t="n">
        <v>460935.0</v>
      </c>
      <c r="Q20" s="11" t="n">
        <f si="2" t="shared"/>
        <v>45238.0</v>
      </c>
      <c r="R20" s="6" t="n">
        <f si="0" t="shared"/>
        <v>10.189110924444051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16.0</v>
      </c>
      <c r="E21" s="5" t="n">
        <v>14.0</v>
      </c>
      <c r="F21" s="5" t="n">
        <v>19.0</v>
      </c>
      <c r="G21" s="5" t="n">
        <v>24.0</v>
      </c>
      <c r="H21" s="5" t="n">
        <v>40.0</v>
      </c>
      <c r="I21" s="5" t="n">
        <v>22.0</v>
      </c>
      <c r="J21" s="5" t="n">
        <v>17.0</v>
      </c>
      <c r="K21" s="5" t="n">
        <v>11.0</v>
      </c>
      <c r="L21" s="5" t="n">
        <v>9.0</v>
      </c>
      <c r="M21" s="5" t="n">
        <v>23.0</v>
      </c>
      <c r="N21" s="11" t="n">
        <f si="5" t="shared"/>
        <v>195.0</v>
      </c>
      <c r="O21" s="5" t="n">
        <v>6995.0</v>
      </c>
      <c r="P21" s="5" t="n">
        <v>2297.0</v>
      </c>
      <c r="Q21" s="11" t="n">
        <f si="2" t="shared"/>
        <v>172.0</v>
      </c>
      <c r="R21" s="6" t="n">
        <f si="0" t="shared"/>
        <v>13.354651162790697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7.0</v>
      </c>
      <c r="E22" s="5" t="n">
        <v>60.0</v>
      </c>
      <c r="F22" s="5" t="n">
        <v>15.0</v>
      </c>
      <c r="G22" s="5" t="n">
        <v>48.0</v>
      </c>
      <c r="H22" s="5" t="n">
        <v>48.0</v>
      </c>
      <c r="I22" s="5" t="n">
        <v>62.0</v>
      </c>
      <c r="J22" s="5" t="n">
        <v>31.0</v>
      </c>
      <c r="K22" s="5" t="n">
        <v>15.0</v>
      </c>
      <c r="L22" s="5" t="n">
        <v>20.0</v>
      </c>
      <c r="M22" s="5" t="n">
        <v>54.0</v>
      </c>
      <c r="N22" s="11" t="n">
        <f si="5" t="shared"/>
        <v>360.0</v>
      </c>
      <c r="O22" s="5" t="n">
        <v>15434.0</v>
      </c>
      <c r="P22" s="5" t="n">
        <v>4250.0</v>
      </c>
      <c r="Q22" s="11" t="n">
        <f si="2" t="shared"/>
        <v>306.0</v>
      </c>
      <c r="R22" s="6" t="n">
        <f si="0" t="shared"/>
        <v>13.88888888888889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3.0</v>
      </c>
      <c r="F23" s="5" t="n">
        <v>0.0</v>
      </c>
      <c r="G23" s="5" t="n">
        <v>6.0</v>
      </c>
      <c r="H23" s="5" t="n">
        <v>7.0</v>
      </c>
      <c r="I23" s="5" t="n">
        <v>18.0</v>
      </c>
      <c r="J23" s="5" t="n">
        <v>9.0</v>
      </c>
      <c r="K23" s="5" t="n">
        <v>6.0</v>
      </c>
      <c r="L23" s="5" t="n">
        <v>2.0</v>
      </c>
      <c r="M23" s="5" t="n">
        <v>4.0</v>
      </c>
      <c r="N23" s="11" t="n">
        <f si="5" t="shared"/>
        <v>58.0</v>
      </c>
      <c r="O23" s="5" t="n">
        <v>1312.0</v>
      </c>
      <c r="P23" s="5" t="n">
        <v>880.0</v>
      </c>
      <c r="Q23" s="11" t="n">
        <f si="2" t="shared"/>
        <v>54.0</v>
      </c>
      <c r="R23" s="6" t="n">
        <f si="0" t="shared"/>
        <v>16.296296296296298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50.0</v>
      </c>
      <c r="E24" s="5" t="n">
        <f ref="E24:M24" si="7" t="shared">E25-E19-E20-E21-E22-E23</f>
        <v>40.0</v>
      </c>
      <c r="F24" s="5" t="n">
        <f si="7" t="shared"/>
        <v>47.0</v>
      </c>
      <c r="G24" s="5" t="n">
        <f si="7" t="shared"/>
        <v>46.0</v>
      </c>
      <c r="H24" s="5" t="n">
        <f si="7" t="shared"/>
        <v>66.0</v>
      </c>
      <c r="I24" s="5" t="n">
        <f si="7" t="shared"/>
        <v>80.0</v>
      </c>
      <c r="J24" s="5" t="n">
        <f si="7" t="shared"/>
        <v>88.0</v>
      </c>
      <c r="K24" s="5" t="n">
        <f si="7" t="shared"/>
        <v>57.0</v>
      </c>
      <c r="L24" s="5" t="n">
        <f si="7" t="shared"/>
        <v>66.0</v>
      </c>
      <c r="M24" s="5" t="n">
        <f si="7" t="shared"/>
        <v>187.0</v>
      </c>
      <c r="N24" s="11" t="n">
        <f si="5" t="shared"/>
        <v>727.0</v>
      </c>
      <c r="O24" s="5" t="n">
        <f>O25-O19-O20-O21-O22-O23</f>
        <v>58693.0</v>
      </c>
      <c r="P24" s="5" t="n">
        <f>P25-P19-P20-P21-P22-P23</f>
        <v>11293.0</v>
      </c>
      <c r="Q24" s="11" t="n">
        <f si="2" t="shared"/>
        <v>540.0</v>
      </c>
      <c r="R24" s="6" t="n">
        <f si="0" t="shared"/>
        <v>20.91296296296296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4639.0</v>
      </c>
      <c r="E25" s="5" t="n">
        <v>5036.0</v>
      </c>
      <c r="F25" s="5" t="n">
        <v>7168.0</v>
      </c>
      <c r="G25" s="5" t="n">
        <v>6128.0</v>
      </c>
      <c r="H25" s="5" t="n">
        <v>11337.0</v>
      </c>
      <c r="I25" s="5" t="n">
        <v>12051.0</v>
      </c>
      <c r="J25" s="5" t="n">
        <v>5239.0</v>
      </c>
      <c r="K25" s="5" t="n">
        <v>2000.0</v>
      </c>
      <c r="L25" s="5" t="n">
        <v>1394.0</v>
      </c>
      <c r="M25" s="5" t="n">
        <v>5367.0</v>
      </c>
      <c r="N25" s="11" t="n">
        <f si="5" t="shared"/>
        <v>60359.0</v>
      </c>
      <c r="O25" s="5" t="n">
        <v>1047864.0</v>
      </c>
      <c r="P25" s="5" t="n">
        <v>561274.0</v>
      </c>
      <c r="Q25" s="11" t="n">
        <f si="2" t="shared"/>
        <v>54992.0</v>
      </c>
      <c r="R25" s="6" t="n">
        <f si="0" t="shared"/>
        <v>10.206466395112017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53.0</v>
      </c>
      <c r="E26" s="5" t="n">
        <v>66.0</v>
      </c>
      <c r="F26" s="5" t="n">
        <v>61.0</v>
      </c>
      <c r="G26" s="5" t="n">
        <v>42.0</v>
      </c>
      <c r="H26" s="5" t="n">
        <v>95.0</v>
      </c>
      <c r="I26" s="5" t="n">
        <v>73.0</v>
      </c>
      <c r="J26" s="5" t="n">
        <v>55.0</v>
      </c>
      <c r="K26" s="5" t="n">
        <v>42.0</v>
      </c>
      <c r="L26" s="5" t="n">
        <v>19.0</v>
      </c>
      <c r="M26" s="5" t="n">
        <v>84.0</v>
      </c>
      <c r="N26" s="11" t="n">
        <f si="5" t="shared"/>
        <v>590.0</v>
      </c>
      <c r="O26" s="5" t="n">
        <v>10408.0</v>
      </c>
      <c r="P26" s="5" t="n">
        <v>6536.0</v>
      </c>
      <c r="Q26" s="11" t="n">
        <f si="2" t="shared"/>
        <v>506.0</v>
      </c>
      <c r="R26" s="6" t="n">
        <f si="0" t="shared"/>
        <v>12.91699604743083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240.0</v>
      </c>
      <c r="E27" s="5" t="n">
        <v>353.0</v>
      </c>
      <c r="F27" s="5" t="n">
        <v>348.0</v>
      </c>
      <c r="G27" s="5" t="n">
        <v>312.0</v>
      </c>
      <c r="H27" s="5" t="n">
        <v>585.0</v>
      </c>
      <c r="I27" s="5" t="n">
        <v>659.0</v>
      </c>
      <c r="J27" s="5" t="n">
        <v>322.0</v>
      </c>
      <c r="K27" s="5" t="n">
        <v>269.0</v>
      </c>
      <c r="L27" s="5" t="n">
        <v>192.0</v>
      </c>
      <c r="M27" s="5" t="n">
        <v>437.0</v>
      </c>
      <c r="N27" s="11" t="n">
        <f si="5" t="shared"/>
        <v>3717.0</v>
      </c>
      <c r="O27" s="5" t="n">
        <v>94609.0</v>
      </c>
      <c r="P27" s="5" t="n">
        <v>47253.0</v>
      </c>
      <c r="Q27" s="11" t="n">
        <f si="2" t="shared"/>
        <v>3280.0</v>
      </c>
      <c r="R27" s="6" t="n">
        <f si="0" t="shared"/>
        <v>14.40640243902439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470.0</v>
      </c>
      <c r="E28" s="5" t="n">
        <v>508.0</v>
      </c>
      <c r="F28" s="5" t="n">
        <v>465.0</v>
      </c>
      <c r="G28" s="5" t="n">
        <v>494.0</v>
      </c>
      <c r="H28" s="5" t="n">
        <v>625.0</v>
      </c>
      <c r="I28" s="5" t="n">
        <v>657.0</v>
      </c>
      <c r="J28" s="5" t="n">
        <v>367.0</v>
      </c>
      <c r="K28" s="5" t="n">
        <v>235.0</v>
      </c>
      <c r="L28" s="5" t="n">
        <v>170.0</v>
      </c>
      <c r="M28" s="5" t="n">
        <v>856.0</v>
      </c>
      <c r="N28" s="11" t="n">
        <f si="5" t="shared"/>
        <v>4847.0</v>
      </c>
      <c r="O28" s="5" t="n">
        <v>72158.0</v>
      </c>
      <c r="P28" s="5" t="n">
        <v>46479.0</v>
      </c>
      <c r="Q28" s="11" t="n">
        <f si="2" t="shared"/>
        <v>3991.0</v>
      </c>
      <c r="R28" s="6" t="n">
        <f si="0" t="shared"/>
        <v>11.645953395139063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102.0</v>
      </c>
      <c r="E29" s="5" t="n">
        <v>201.0</v>
      </c>
      <c r="F29" s="5" t="n">
        <v>221.0</v>
      </c>
      <c r="G29" s="5" t="n">
        <v>140.0</v>
      </c>
      <c r="H29" s="5" t="n">
        <v>167.0</v>
      </c>
      <c r="I29" s="5" t="n">
        <v>187.0</v>
      </c>
      <c r="J29" s="5" t="n">
        <v>102.0</v>
      </c>
      <c r="K29" s="5" t="n">
        <v>79.0</v>
      </c>
      <c r="L29" s="5" t="n">
        <v>48.0</v>
      </c>
      <c r="M29" s="5" t="n">
        <v>122.0</v>
      </c>
      <c r="N29" s="11" t="n">
        <f si="5" t="shared"/>
        <v>1369.0</v>
      </c>
      <c r="O29" s="5" t="n">
        <v>21502.0</v>
      </c>
      <c r="P29" s="5" t="n">
        <v>14016.0</v>
      </c>
      <c r="Q29" s="11" t="n">
        <f si="2" t="shared"/>
        <v>1247.0</v>
      </c>
      <c r="R29" s="6" t="n">
        <f si="0" t="shared"/>
        <v>11.239775461106657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299.0</v>
      </c>
      <c r="E30" s="5" t="n">
        <v>180.0</v>
      </c>
      <c r="F30" s="5" t="n">
        <v>212.0</v>
      </c>
      <c r="G30" s="5" t="n">
        <v>185.0</v>
      </c>
      <c r="H30" s="5" t="n">
        <v>245.0</v>
      </c>
      <c r="I30" s="5" t="n">
        <v>297.0</v>
      </c>
      <c r="J30" s="5" t="n">
        <v>181.0</v>
      </c>
      <c r="K30" s="5" t="n">
        <v>77.0</v>
      </c>
      <c r="L30" s="5" t="n">
        <v>41.0</v>
      </c>
      <c r="M30" s="5" t="n">
        <v>435.0</v>
      </c>
      <c r="N30" s="11" t="n">
        <f si="5" t="shared"/>
        <v>2152.0</v>
      </c>
      <c r="O30" s="5" t="n">
        <v>24181.0</v>
      </c>
      <c r="P30" s="5" t="n">
        <v>17200.0</v>
      </c>
      <c r="Q30" s="11" t="n">
        <f si="2" t="shared"/>
        <v>1717.0</v>
      </c>
      <c r="R30" s="6" t="n">
        <f si="0" t="shared"/>
        <v>10.017472335468842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62.0</v>
      </c>
      <c r="E31" s="5" t="n">
        <v>79.0</v>
      </c>
      <c r="F31" s="5" t="n">
        <v>89.0</v>
      </c>
      <c r="G31" s="5" t="n">
        <v>85.0</v>
      </c>
      <c r="H31" s="5" t="n">
        <v>132.0</v>
      </c>
      <c r="I31" s="5" t="n">
        <v>152.0</v>
      </c>
      <c r="J31" s="5" t="n">
        <v>75.0</v>
      </c>
      <c r="K31" s="5" t="n">
        <v>48.0</v>
      </c>
      <c r="L31" s="5" t="n">
        <v>34.0</v>
      </c>
      <c r="M31" s="5" t="n">
        <v>52.0</v>
      </c>
      <c r="N31" s="11" t="n">
        <f si="5" t="shared"/>
        <v>808.0</v>
      </c>
      <c r="O31" s="5" t="n">
        <v>15326.0</v>
      </c>
      <c r="P31" s="5" t="n">
        <v>9429.0</v>
      </c>
      <c r="Q31" s="11" t="n">
        <f si="2" t="shared"/>
        <v>756.0</v>
      </c>
      <c r="R31" s="6" t="n">
        <f si="0" t="shared"/>
        <v>12.472222222222221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64.0</v>
      </c>
      <c r="E32" s="5" t="n">
        <v>98.0</v>
      </c>
      <c r="F32" s="5" t="n">
        <v>95.0</v>
      </c>
      <c r="G32" s="5" t="n">
        <v>70.0</v>
      </c>
      <c r="H32" s="5" t="n">
        <v>167.0</v>
      </c>
      <c r="I32" s="5" t="n">
        <v>160.0</v>
      </c>
      <c r="J32" s="5" t="n">
        <v>91.0</v>
      </c>
      <c r="K32" s="5" t="n">
        <v>71.0</v>
      </c>
      <c r="L32" s="5" t="n">
        <v>52.0</v>
      </c>
      <c r="M32" s="5" t="n">
        <v>108.0</v>
      </c>
      <c r="N32" s="11" t="n">
        <f si="5" t="shared"/>
        <v>976.0</v>
      </c>
      <c r="O32" s="5" t="n">
        <v>23854.0</v>
      </c>
      <c r="P32" s="5" t="n">
        <v>12705.0</v>
      </c>
      <c r="Q32" s="11" t="n">
        <f si="2" t="shared"/>
        <v>868.0</v>
      </c>
      <c r="R32" s="6" t="n">
        <f si="0" t="shared"/>
        <v>14.637096774193548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294.0</v>
      </c>
      <c r="E33" s="5" t="n">
        <v>508.0</v>
      </c>
      <c r="F33" s="5" t="n">
        <v>877.0</v>
      </c>
      <c r="G33" s="5" t="n">
        <v>621.0</v>
      </c>
      <c r="H33" s="5" t="n">
        <v>761.0</v>
      </c>
      <c r="I33" s="5" t="n">
        <v>601.0</v>
      </c>
      <c r="J33" s="5" t="n">
        <v>252.0</v>
      </c>
      <c r="K33" s="5" t="n">
        <v>184.0</v>
      </c>
      <c r="L33" s="5" t="n">
        <v>211.0</v>
      </c>
      <c r="M33" s="5" t="n">
        <v>496.0</v>
      </c>
      <c r="N33" s="11" t="n">
        <f si="5" t="shared"/>
        <v>4805.0</v>
      </c>
      <c r="O33" s="5" t="n">
        <v>105652.0</v>
      </c>
      <c r="P33" s="5" t="n">
        <v>46753.0</v>
      </c>
      <c r="Q33" s="11" t="n">
        <f si="2" t="shared"/>
        <v>4309.0</v>
      </c>
      <c r="R33" s="6" t="n">
        <f si="0" t="shared"/>
        <v>10.850081225342306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30.0</v>
      </c>
      <c r="E34" s="5" t="n">
        <v>48.0</v>
      </c>
      <c r="F34" s="5" t="n">
        <v>56.0</v>
      </c>
      <c r="G34" s="5" t="n">
        <v>27.0</v>
      </c>
      <c r="H34" s="5" t="n">
        <v>59.0</v>
      </c>
      <c r="I34" s="5" t="n">
        <v>78.0</v>
      </c>
      <c r="J34" s="5" t="n">
        <v>49.0</v>
      </c>
      <c r="K34" s="5" t="n">
        <v>33.0</v>
      </c>
      <c r="L34" s="5" t="n">
        <v>10.0</v>
      </c>
      <c r="M34" s="5" t="n">
        <v>57.0</v>
      </c>
      <c r="N34" s="11" t="n">
        <f si="5" t="shared"/>
        <v>447.0</v>
      </c>
      <c r="O34" s="5" t="n">
        <v>7316.0</v>
      </c>
      <c r="P34" s="5" t="n">
        <v>4934.0</v>
      </c>
      <c r="Q34" s="11" t="n">
        <f si="2" t="shared"/>
        <v>390.0</v>
      </c>
      <c r="R34" s="6" t="n">
        <f si="0" t="shared"/>
        <v>12.65128205128205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14.0</v>
      </c>
      <c r="E35" s="5" t="n">
        <v>13.0</v>
      </c>
      <c r="F35" s="5" t="n">
        <v>15.0</v>
      </c>
      <c r="G35" s="5" t="n">
        <v>4.0</v>
      </c>
      <c r="H35" s="5" t="n">
        <v>8.0</v>
      </c>
      <c r="I35" s="5" t="n">
        <v>12.0</v>
      </c>
      <c r="J35" s="5" t="n">
        <v>6.0</v>
      </c>
      <c r="K35" s="5" t="n">
        <v>5.0</v>
      </c>
      <c r="L35" s="5" t="n">
        <v>7.0</v>
      </c>
      <c r="M35" s="5" t="n">
        <v>27.0</v>
      </c>
      <c r="N35" s="11" t="n">
        <f si="5" t="shared"/>
        <v>111.0</v>
      </c>
      <c r="O35" s="5" t="n">
        <v>3056.0</v>
      </c>
      <c r="P35" s="5" t="n">
        <v>1194.0</v>
      </c>
      <c r="Q35" s="11" t="n">
        <f si="2" t="shared"/>
        <v>84.0</v>
      </c>
      <c r="R35" s="6" t="n">
        <f si="0" t="shared"/>
        <v>14.214285714285714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40.0</v>
      </c>
      <c r="E36" s="5" t="n">
        <v>65.0</v>
      </c>
      <c r="F36" s="5" t="n">
        <v>112.0</v>
      </c>
      <c r="G36" s="5" t="n">
        <v>101.0</v>
      </c>
      <c r="H36" s="5" t="n">
        <v>96.0</v>
      </c>
      <c r="I36" s="5" t="n">
        <v>119.0</v>
      </c>
      <c r="J36" s="5" t="n">
        <v>66.0</v>
      </c>
      <c r="K36" s="5" t="n">
        <v>37.0</v>
      </c>
      <c r="L36" s="5" t="n">
        <v>28.0</v>
      </c>
      <c r="M36" s="5" t="n">
        <v>79.0</v>
      </c>
      <c r="N36" s="11" t="n">
        <f si="5" t="shared"/>
        <v>743.0</v>
      </c>
      <c r="O36" s="5" t="n">
        <v>11280.0</v>
      </c>
      <c r="P36" s="5" t="n">
        <v>7787.0</v>
      </c>
      <c r="Q36" s="11" t="n">
        <f si="2" t="shared"/>
        <v>664.0</v>
      </c>
      <c r="R36" s="6" t="n">
        <f si="0" t="shared"/>
        <v>11.727409638554217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66.0</v>
      </c>
      <c r="E37" s="5" t="n">
        <v>52.0</v>
      </c>
      <c r="F37" s="5" t="n">
        <v>62.0</v>
      </c>
      <c r="G37" s="5" t="n">
        <v>52.0</v>
      </c>
      <c r="H37" s="5" t="n">
        <v>90.0</v>
      </c>
      <c r="I37" s="5" t="n">
        <v>97.0</v>
      </c>
      <c r="J37" s="5" t="n">
        <v>65.0</v>
      </c>
      <c r="K37" s="5" t="n">
        <v>35.0</v>
      </c>
      <c r="L37" s="5" t="n">
        <v>23.0</v>
      </c>
      <c r="M37" s="5" t="n">
        <v>81.0</v>
      </c>
      <c r="N37" s="11" t="n">
        <f si="5" t="shared"/>
        <v>623.0</v>
      </c>
      <c r="O37" s="5" t="n">
        <v>21782.0</v>
      </c>
      <c r="P37" s="5" t="n">
        <v>7047.0</v>
      </c>
      <c r="Q37" s="11" t="n">
        <f si="2" t="shared"/>
        <v>542.0</v>
      </c>
      <c r="R37" s="6" t="n">
        <f si="0" t="shared"/>
        <v>13.001845018450185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441.0</v>
      </c>
      <c r="E38" s="5" t="n">
        <f ref="E38:M38" si="8" t="shared">E39-E26-E27-E28-E29-E30-E31-E32-E33-E34-E35-E36-E37</f>
        <v>336.0</v>
      </c>
      <c r="F38" s="5" t="n">
        <f si="8" t="shared"/>
        <v>493.0</v>
      </c>
      <c r="G38" s="5" t="n">
        <f si="8" t="shared"/>
        <v>455.0</v>
      </c>
      <c r="H38" s="5" t="n">
        <f si="8" t="shared"/>
        <v>663.0</v>
      </c>
      <c r="I38" s="5" t="n">
        <f si="8" t="shared"/>
        <v>421.0</v>
      </c>
      <c r="J38" s="5" t="n">
        <f si="8" t="shared"/>
        <v>252.0</v>
      </c>
      <c r="K38" s="5" t="n">
        <f si="8" t="shared"/>
        <v>164.0</v>
      </c>
      <c r="L38" s="5" t="n">
        <f si="8" t="shared"/>
        <v>140.0</v>
      </c>
      <c r="M38" s="5" t="n">
        <f si="8" t="shared"/>
        <v>673.0</v>
      </c>
      <c r="N38" s="11" t="n">
        <f si="5" t="shared"/>
        <v>4038.0</v>
      </c>
      <c r="O38" s="5" t="n">
        <f>O39-O26-O27-O28-O29-O30-O31-O32-O33-O34-O35-O36-O37</f>
        <v>77449.0</v>
      </c>
      <c r="P38" s="5" t="n">
        <f>P39-P26-P27-P28-P29-P30-P31-P32-P33-P34-P35-P36-P37</f>
        <v>35897.0</v>
      </c>
      <c r="Q38" s="11" t="n">
        <f si="2" t="shared"/>
        <v>3365.0</v>
      </c>
      <c r="R38" s="6" t="n">
        <f si="0" t="shared"/>
        <v>10.667756315007429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2175.0</v>
      </c>
      <c r="E39" s="5" t="n">
        <v>2507.0</v>
      </c>
      <c r="F39" s="5" t="n">
        <v>3106.0</v>
      </c>
      <c r="G39" s="5" t="n">
        <v>2588.0</v>
      </c>
      <c r="H39" s="5" t="n">
        <v>3693.0</v>
      </c>
      <c r="I39" s="5" t="n">
        <v>3513.0</v>
      </c>
      <c r="J39" s="5" t="n">
        <v>1883.0</v>
      </c>
      <c r="K39" s="5" t="n">
        <v>1279.0</v>
      </c>
      <c r="L39" s="5" t="n">
        <v>975.0</v>
      </c>
      <c r="M39" s="5" t="n">
        <v>3507.0</v>
      </c>
      <c r="N39" s="11" t="n">
        <f si="5" t="shared"/>
        <v>25226.0</v>
      </c>
      <c r="O39" s="5" t="n">
        <v>488573.0</v>
      </c>
      <c r="P39" s="5" t="n">
        <v>257230.0</v>
      </c>
      <c r="Q39" s="11" t="n">
        <f si="2" t="shared"/>
        <v>21719.0</v>
      </c>
      <c r="R39" s="6" t="n">
        <f si="0" t="shared"/>
        <v>11.843547124637414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414.0</v>
      </c>
      <c r="E40" s="5" t="n">
        <v>611.0</v>
      </c>
      <c r="F40" s="5" t="n">
        <v>1139.0</v>
      </c>
      <c r="G40" s="5" t="n">
        <v>1088.0</v>
      </c>
      <c r="H40" s="5" t="n">
        <v>2126.0</v>
      </c>
      <c r="I40" s="5" t="n">
        <v>1568.0</v>
      </c>
      <c r="J40" s="5" t="n">
        <v>568.0</v>
      </c>
      <c r="K40" s="5" t="n">
        <v>188.0</v>
      </c>
      <c r="L40" s="5" t="n">
        <v>110.0</v>
      </c>
      <c r="M40" s="5" t="n">
        <v>463.0</v>
      </c>
      <c r="N40" s="11" t="n">
        <f si="5" t="shared"/>
        <v>8275.0</v>
      </c>
      <c r="O40" s="5" t="n">
        <v>95810.0</v>
      </c>
      <c r="P40" s="5" t="n">
        <v>66424.0</v>
      </c>
      <c r="Q40" s="11" t="n">
        <f si="2" t="shared"/>
        <v>7812.0</v>
      </c>
      <c r="R40" s="6" t="n">
        <f si="0" t="shared"/>
        <v>8.502816180235534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64.0</v>
      </c>
      <c r="E41" s="5" t="n">
        <v>121.0</v>
      </c>
      <c r="F41" s="5" t="n">
        <v>177.0</v>
      </c>
      <c r="G41" s="5" t="n">
        <v>174.0</v>
      </c>
      <c r="H41" s="5" t="n">
        <v>269.0</v>
      </c>
      <c r="I41" s="5" t="n">
        <v>226.0</v>
      </c>
      <c r="J41" s="5" t="n">
        <v>166.0</v>
      </c>
      <c r="K41" s="5" t="n">
        <v>42.0</v>
      </c>
      <c r="L41" s="5" t="n">
        <v>39.0</v>
      </c>
      <c r="M41" s="5" t="n">
        <v>195.0</v>
      </c>
      <c r="N41" s="11" t="n">
        <f si="5" t="shared"/>
        <v>1473.0</v>
      </c>
      <c r="O41" s="5" t="n">
        <v>29947.0</v>
      </c>
      <c r="P41" s="5" t="n">
        <v>13782.0</v>
      </c>
      <c r="Q41" s="11" t="n">
        <f si="2" t="shared"/>
        <v>1278.0</v>
      </c>
      <c r="R41" s="6" t="n">
        <f si="0" t="shared"/>
        <v>10.784037558685446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4.0</v>
      </c>
      <c r="E42" s="5" t="n">
        <f ref="E42:M42" si="9" t="shared">E43-E40-E41</f>
        <v>12.0</v>
      </c>
      <c r="F42" s="5" t="n">
        <f si="9" t="shared"/>
        <v>34.0</v>
      </c>
      <c r="G42" s="5" t="n">
        <f si="9" t="shared"/>
        <v>16.0</v>
      </c>
      <c r="H42" s="5" t="n">
        <f si="9" t="shared"/>
        <v>24.0</v>
      </c>
      <c r="I42" s="5" t="n">
        <f si="9" t="shared"/>
        <v>13.0</v>
      </c>
      <c r="J42" s="5" t="n">
        <f si="9" t="shared"/>
        <v>16.0</v>
      </c>
      <c r="K42" s="5" t="n">
        <f si="9" t="shared"/>
        <v>4.0</v>
      </c>
      <c r="L42" s="5" t="n">
        <f si="9" t="shared"/>
        <v>6.0</v>
      </c>
      <c r="M42" s="5" t="n">
        <f si="9" t="shared"/>
        <v>13.0</v>
      </c>
      <c r="N42" s="11" t="n">
        <f si="5" t="shared"/>
        <v>142.0</v>
      </c>
      <c r="O42" s="5" t="n">
        <f>O43-O40-O41</f>
        <v>3362.0</v>
      </c>
      <c r="P42" s="5" t="n">
        <f>P43-P40-P41</f>
        <v>1453.0</v>
      </c>
      <c r="Q42" s="11" t="n">
        <f si="2" t="shared"/>
        <v>129.0</v>
      </c>
      <c r="R42" s="6" t="n">
        <f si="0" t="shared"/>
        <v>11.263565891472869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482.0</v>
      </c>
      <c r="E43" s="5" t="n">
        <v>744.0</v>
      </c>
      <c r="F43" s="5" t="n">
        <v>1350.0</v>
      </c>
      <c r="G43" s="5" t="n">
        <v>1278.0</v>
      </c>
      <c r="H43" s="5" t="n">
        <v>2419.0</v>
      </c>
      <c r="I43" s="5" t="n">
        <v>1807.0</v>
      </c>
      <c r="J43" s="5" t="n">
        <v>750.0</v>
      </c>
      <c r="K43" s="5" t="n">
        <v>234.0</v>
      </c>
      <c r="L43" s="5" t="n">
        <v>155.0</v>
      </c>
      <c r="M43" s="5" t="n">
        <v>671.0</v>
      </c>
      <c r="N43" s="11" t="n">
        <f si="5" t="shared"/>
        <v>9890.0</v>
      </c>
      <c r="O43" s="5" t="n">
        <v>129119.0</v>
      </c>
      <c r="P43" s="5" t="n">
        <v>81659.0</v>
      </c>
      <c r="Q43" s="11" t="n">
        <f si="2" t="shared"/>
        <v>9219.0</v>
      </c>
      <c r="R43" s="6" t="n">
        <f si="0" t="shared"/>
        <v>8.857685215316195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12.0</v>
      </c>
      <c r="E44" s="8" t="n">
        <v>27.0</v>
      </c>
      <c r="F44" s="8" t="n">
        <v>15.0</v>
      </c>
      <c r="G44" s="8" t="n">
        <v>28.0</v>
      </c>
      <c r="H44" s="8" t="n">
        <v>53.0</v>
      </c>
      <c r="I44" s="8" t="n">
        <v>78.0</v>
      </c>
      <c r="J44" s="8" t="n">
        <v>57.0</v>
      </c>
      <c r="K44" s="8" t="n">
        <v>27.0</v>
      </c>
      <c r="L44" s="8" t="n">
        <v>39.0</v>
      </c>
      <c r="M44" s="8" t="n">
        <v>175.0</v>
      </c>
      <c r="N44" s="11" t="n">
        <f si="5" t="shared"/>
        <v>511.0</v>
      </c>
      <c r="O44" s="8" t="n">
        <v>48713.0</v>
      </c>
      <c r="P44" s="8" t="n">
        <v>6823.0</v>
      </c>
      <c r="Q44" s="11" t="n">
        <f si="2" t="shared"/>
        <v>336.0</v>
      </c>
      <c r="R44" s="6" t="n">
        <f si="0" t="shared"/>
        <v>20.30654761904762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24.0</v>
      </c>
      <c r="F45" s="8" t="n">
        <f si="10" t="shared"/>
        <v>38.0</v>
      </c>
      <c r="G45" s="8" t="n">
        <f si="10" t="shared"/>
        <v>31.0</v>
      </c>
      <c r="H45" s="8" t="n">
        <f si="10" t="shared"/>
        <v>70.0</v>
      </c>
      <c r="I45" s="8" t="n">
        <f si="10" t="shared"/>
        <v>51.0</v>
      </c>
      <c r="J45" s="8" t="n">
        <f si="10" t="shared"/>
        <v>65.0</v>
      </c>
      <c r="K45" s="8" t="n">
        <f si="10" t="shared"/>
        <v>23.0</v>
      </c>
      <c r="L45" s="8" t="n">
        <f si="10" t="shared"/>
        <v>16.0</v>
      </c>
      <c r="M45" s="8" t="n">
        <f si="10" t="shared"/>
        <v>75.0</v>
      </c>
      <c r="N45" s="11" t="n">
        <f si="5" t="shared"/>
        <v>398.0</v>
      </c>
      <c r="O45" s="8" t="n">
        <f>O46-O44</f>
        <v>38199.0</v>
      </c>
      <c r="P45" s="8" t="n">
        <f>P46-P44</f>
        <v>5196.0</v>
      </c>
      <c r="Q45" s="11" t="n">
        <f si="2" t="shared"/>
        <v>323.0</v>
      </c>
      <c r="R45" s="6" t="n">
        <f si="0" t="shared"/>
        <v>16.08668730650155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17.0</v>
      </c>
      <c r="E46" s="8" t="n">
        <v>51.0</v>
      </c>
      <c r="F46" s="8" t="n">
        <v>53.0</v>
      </c>
      <c r="G46" s="8" t="n">
        <v>59.0</v>
      </c>
      <c r="H46" s="8" t="n">
        <v>123.0</v>
      </c>
      <c r="I46" s="8" t="n">
        <v>129.0</v>
      </c>
      <c r="J46" s="8" t="n">
        <v>122.0</v>
      </c>
      <c r="K46" s="8" t="n">
        <v>50.0</v>
      </c>
      <c r="L46" s="8" t="n">
        <v>55.0</v>
      </c>
      <c r="M46" s="8" t="n">
        <v>250.0</v>
      </c>
      <c r="N46" s="11" t="n">
        <f si="5" t="shared"/>
        <v>909.0</v>
      </c>
      <c r="O46" s="8" t="n">
        <v>86912.0</v>
      </c>
      <c r="P46" s="8" t="n">
        <v>12019.0</v>
      </c>
      <c r="Q46" s="11" t="n">
        <f si="2" t="shared"/>
        <v>659.0</v>
      </c>
      <c r="R46" s="6" t="n">
        <f si="0" t="shared"/>
        <v>18.23823975720789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2.0</v>
      </c>
      <c r="E47" s="5" t="n">
        <v>3.0</v>
      </c>
      <c r="F47" s="5" t="n">
        <v>20.0</v>
      </c>
      <c r="G47" s="5" t="n">
        <v>23.0</v>
      </c>
      <c r="H47" s="5" t="n">
        <v>12.0</v>
      </c>
      <c r="I47" s="5" t="n">
        <v>12.0</v>
      </c>
      <c r="J47" s="5" t="n">
        <v>3.0</v>
      </c>
      <c r="K47" s="5" t="n">
        <v>2.0</v>
      </c>
      <c r="L47" s="5" t="n">
        <v>2.0</v>
      </c>
      <c r="M47" s="5" t="n">
        <v>61.0</v>
      </c>
      <c r="N47" s="11" t="n">
        <f si="5" t="shared"/>
        <v>140.0</v>
      </c>
      <c r="O47" s="5" t="n">
        <v>16527.0</v>
      </c>
      <c r="P47" s="5" t="n">
        <v>664.0</v>
      </c>
      <c r="Q47" s="11" t="n">
        <f si="2" t="shared"/>
        <v>79.0</v>
      </c>
      <c r="R47" s="6" t="n">
        <f si="0" t="shared"/>
        <v>8.405063291139241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49026.0</v>
      </c>
      <c r="E48" s="5" t="n">
        <f ref="E48:M48" si="11" t="shared">E47+E46+E43+E39+E25+E18</f>
        <v>113235.0</v>
      </c>
      <c r="F48" s="5" t="n">
        <f si="11" t="shared"/>
        <v>203384.0</v>
      </c>
      <c r="G48" s="5" t="n">
        <f si="11" t="shared"/>
        <v>127313.0</v>
      </c>
      <c r="H48" s="5" t="n">
        <f si="11" t="shared"/>
        <v>269278.0</v>
      </c>
      <c r="I48" s="5" t="n">
        <f si="11" t="shared"/>
        <v>95299.0</v>
      </c>
      <c r="J48" s="5" t="n">
        <f si="11" t="shared"/>
        <v>22236.0</v>
      </c>
      <c r="K48" s="5" t="n">
        <f si="11" t="shared"/>
        <v>9889.0</v>
      </c>
      <c r="L48" s="5" t="n">
        <f si="11" t="shared"/>
        <v>8583.0</v>
      </c>
      <c r="M48" s="5" t="n">
        <f si="11" t="shared"/>
        <v>67372.0</v>
      </c>
      <c r="N48" s="11" t="n">
        <f si="5" t="shared"/>
        <v>965615.0</v>
      </c>
      <c r="O48" s="5" t="n">
        <f>O47+O46+O43+O39+O25+O18</f>
        <v>2.6917663E7</v>
      </c>
      <c r="P48" s="5" t="n">
        <f>P47+P46+P43+P39+P25+P18</f>
        <v>5647004.0</v>
      </c>
      <c r="Q48" s="11" t="n">
        <f si="2" t="shared"/>
        <v>898243.0</v>
      </c>
      <c r="R48" s="6" t="n">
        <f si="0" t="shared"/>
        <v>6.286721967218225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5.077178792790087</v>
      </c>
      <c r="E49" s="6" t="n">
        <f ref="E49" si="13" t="shared">E48/$N$48*100</f>
        <v>11.726723383543131</v>
      </c>
      <c r="F49" s="6" t="n">
        <f ref="F49" si="14" t="shared">F48/$N$48*100</f>
        <v>21.062638836389244</v>
      </c>
      <c r="G49" s="6" t="n">
        <f ref="G49" si="15" t="shared">G48/$N$48*100</f>
        <v>13.184654339462416</v>
      </c>
      <c r="H49" s="6" t="n">
        <f ref="H49" si="16" t="shared">H48/$N$48*100</f>
        <v>27.886683616141006</v>
      </c>
      <c r="I49" s="6" t="n">
        <f ref="I49" si="17" t="shared">I48/$N$48*100</f>
        <v>9.86925430942974</v>
      </c>
      <c r="J49" s="6" t="n">
        <f ref="J49" si="18" t="shared">J48/$N$48*100</f>
        <v>2.302781129124962</v>
      </c>
      <c r="K49" s="6" t="n">
        <f ref="K49" si="19" t="shared">K48/$N$48*100</f>
        <v>1.0241141655835917</v>
      </c>
      <c r="L49" s="6" t="n">
        <f ref="L49" si="20" t="shared">L48/$N$48*100</f>
        <v>0.8888635739917048</v>
      </c>
      <c r="M49" s="6" t="n">
        <f ref="M49" si="21" t="shared">M48/$N$48*100</f>
        <v>6.977107853544115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