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<sst xmlns="http://schemas.openxmlformats.org/spreadsheetml/2006/main" count="118" uniqueCount="73">
  <si>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</si>
  <si>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</si>
  <si>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</si>
  <si>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</si>
  <si>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</si>
  <si>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</si>
  <si>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</si>
  <si>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</si>
  <si>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</si>
  <si>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</si>
  <si>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</si>
  <si>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</si>
  <si>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</si>
  <si>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</si>
  <si>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</si>
  <si>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</si>
  <si>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</si>
  <si>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</si>
  <si>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</si>
  <si>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</si>
  <si>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</si>
  <si>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</si>
  <si>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</si>
  <si>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</si>
  <si>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</si>
  <si>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</si>
  <si>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</si>
  <si>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</si>
  <si>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</si>
  <si>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</si>
  <si>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</si>
  <si>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</si>
  <si>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</si>
  <si>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</si>
  <si>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</si>
  <si>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</si>
  <si>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</si>
  <si>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</si>
  <si>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</si>
  <si>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</si>
  <si>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</si>
  <si>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</si>
  <si>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</si>
  <si>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</si>
  <si>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</si>
  <si>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</si>
  <si>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</si>
  <si>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</si>
  <si>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</si>
  <si>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</si>
  <si>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</si>
  <si>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</si>
  <si>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</si>
  <si>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</si>
  <si>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</si>
  <si>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</si>
  <si>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</si>
  <si>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</si>
  <si>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</si>
  <si>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</si>
  <si>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</si>
  <si>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</si>
  <si>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</si>
  <si>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</si>
  <si>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</si>
  <si>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</si>
  <si>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</si>
  <si>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</si>
  <si>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</si>
  <si>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</si>
  <si>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</si>
  <si>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105年5月來臺旅客人次～按停留夜數分
Table 1-8  Visitor Arrivals  by Length of Stay,
May,2016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</si>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</sst>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5429.0</v>
      </c>
      <c r="E3" s="4" t="n">
        <v>23588.0</v>
      </c>
      <c r="F3" s="4" t="n">
        <v>41704.0</v>
      </c>
      <c r="G3" s="4" t="n">
        <v>29775.0</v>
      </c>
      <c r="H3" s="4" t="n">
        <v>22710.0</v>
      </c>
      <c r="I3" s="4" t="n">
        <v>3698.0</v>
      </c>
      <c r="J3" s="4" t="n">
        <v>973.0</v>
      </c>
      <c r="K3" s="4" t="n">
        <v>169.0</v>
      </c>
      <c r="L3" s="4" t="n">
        <v>180.0</v>
      </c>
      <c r="M3" s="4" t="n">
        <v>3032.0</v>
      </c>
      <c r="N3" s="11" t="n">
        <f>SUM(D3:M3)</f>
        <v>131258.0</v>
      </c>
      <c r="O3" s="4" t="n">
        <v>643358.0</v>
      </c>
      <c r="P3" s="4" t="n">
        <v>507298.0</v>
      </c>
      <c r="Q3" s="11" t="n">
        <f>SUM(D3:L3)</f>
        <v>128226.0</v>
      </c>
      <c r="R3" s="6" t="n">
        <f ref="R3:R48" si="0" t="shared">IF(P3&lt;&gt;0,P3/SUM(D3:L3),0)</f>
        <v>3.9562803175643007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15553.0</v>
      </c>
      <c r="E4" s="5" t="n">
        <v>9166.0</v>
      </c>
      <c r="F4" s="5" t="n">
        <v>11593.0</v>
      </c>
      <c r="G4" s="5" t="n">
        <v>19928.0</v>
      </c>
      <c r="H4" s="5" t="n">
        <v>229299.0</v>
      </c>
      <c r="I4" s="5" t="n">
        <v>37137.0</v>
      </c>
      <c r="J4" s="5" t="n">
        <v>1944.0</v>
      </c>
      <c r="K4" s="5" t="n">
        <v>1219.0</v>
      </c>
      <c r="L4" s="5" t="n">
        <v>2216.0</v>
      </c>
      <c r="M4" s="5" t="n">
        <v>24993.0</v>
      </c>
      <c r="N4" s="11" t="n">
        <f ref="N4:N14" si="1" t="shared">SUM(D4:M4)</f>
        <v>353048.0</v>
      </c>
      <c r="O4" s="5" t="n">
        <v>3090501.0</v>
      </c>
      <c r="P4" s="5" t="n">
        <v>2324696.0</v>
      </c>
      <c r="Q4" s="11" t="n">
        <f ref="Q4:Q48" si="2" t="shared">SUM(D4:L4)</f>
        <v>328055.0</v>
      </c>
      <c r="R4" s="6" t="n">
        <f si="0" t="shared"/>
        <v>7.086299553428541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9817.0</v>
      </c>
      <c r="E5" s="5" t="n">
        <v>57277.0</v>
      </c>
      <c r="F5" s="5" t="n">
        <v>46493.0</v>
      </c>
      <c r="G5" s="5" t="n">
        <v>17450.0</v>
      </c>
      <c r="H5" s="5" t="n">
        <v>10492.0</v>
      </c>
      <c r="I5" s="5" t="n">
        <v>4456.0</v>
      </c>
      <c r="J5" s="5" t="n">
        <v>2177.0</v>
      </c>
      <c r="K5" s="5" t="n">
        <v>1669.0</v>
      </c>
      <c r="L5" s="5" t="n">
        <v>1084.0</v>
      </c>
      <c r="M5" s="5" t="n">
        <v>961.0</v>
      </c>
      <c r="N5" s="11" t="n">
        <f si="1" t="shared"/>
        <v>151876.0</v>
      </c>
      <c r="O5" s="5" t="n">
        <v>819912.0</v>
      </c>
      <c r="P5" s="5" t="n">
        <v>644238.0</v>
      </c>
      <c r="Q5" s="11" t="n">
        <f si="2" t="shared"/>
        <v>150915.0</v>
      </c>
      <c r="R5" s="6" t="n">
        <f si="0" t="shared"/>
        <v>4.268879833018587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2415.0</v>
      </c>
      <c r="E6" s="5" t="n">
        <v>12855.0</v>
      </c>
      <c r="F6" s="5" t="n">
        <v>35581.0</v>
      </c>
      <c r="G6" s="5" t="n">
        <v>9254.0</v>
      </c>
      <c r="H6" s="5" t="n">
        <v>3517.0</v>
      </c>
      <c r="I6" s="5" t="n">
        <v>1008.0</v>
      </c>
      <c r="J6" s="5" t="n">
        <v>497.0</v>
      </c>
      <c r="K6" s="5" t="n">
        <v>421.0</v>
      </c>
      <c r="L6" s="5" t="n">
        <v>492.0</v>
      </c>
      <c r="M6" s="5" t="n">
        <v>501.0</v>
      </c>
      <c r="N6" s="11" t="n">
        <f si="1" t="shared"/>
        <v>66541.0</v>
      </c>
      <c r="O6" s="5" t="n">
        <v>364132.0</v>
      </c>
      <c r="P6" s="5" t="n">
        <v>269920.0</v>
      </c>
      <c r="Q6" s="11" t="n">
        <f si="2" t="shared"/>
        <v>66040.0</v>
      </c>
      <c r="R6" s="6" t="n">
        <f si="0" t="shared"/>
        <v>4.087219866747426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213.0</v>
      </c>
      <c r="E7" s="5" t="n">
        <v>331.0</v>
      </c>
      <c r="F7" s="5" t="n">
        <v>266.0</v>
      </c>
      <c r="G7" s="5" t="n">
        <v>237.0</v>
      </c>
      <c r="H7" s="5" t="n">
        <v>366.0</v>
      </c>
      <c r="I7" s="5" t="n">
        <v>242.0</v>
      </c>
      <c r="J7" s="5" t="n">
        <v>227.0</v>
      </c>
      <c r="K7" s="5" t="n">
        <v>139.0</v>
      </c>
      <c r="L7" s="5" t="n">
        <v>67.0</v>
      </c>
      <c r="M7" s="5" t="n">
        <v>169.0</v>
      </c>
      <c r="N7" s="11" t="n">
        <f si="1" t="shared"/>
        <v>2257.0</v>
      </c>
      <c r="O7" s="5" t="n">
        <v>72922.0</v>
      </c>
      <c r="P7" s="5" t="n">
        <v>24625.0</v>
      </c>
      <c r="Q7" s="11" t="n">
        <f si="2" t="shared"/>
        <v>2088.0</v>
      </c>
      <c r="R7" s="6" t="n">
        <f si="0" t="shared"/>
        <v>11.793582375478927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120.0</v>
      </c>
      <c r="E8" s="5" t="n">
        <v>268.0</v>
      </c>
      <c r="F8" s="5" t="n">
        <v>286.0</v>
      </c>
      <c r="G8" s="5" t="n">
        <v>191.0</v>
      </c>
      <c r="H8" s="5" t="n">
        <v>334.0</v>
      </c>
      <c r="I8" s="5" t="n">
        <v>220.0</v>
      </c>
      <c r="J8" s="5" t="n">
        <v>101.0</v>
      </c>
      <c r="K8" s="5" t="n">
        <v>42.0</v>
      </c>
      <c r="L8" s="5" t="n">
        <v>23.0</v>
      </c>
      <c r="M8" s="5" t="n">
        <v>46.0</v>
      </c>
      <c r="N8" s="11" t="n">
        <f si="1" t="shared"/>
        <v>1631.0</v>
      </c>
      <c r="O8" s="5" t="n">
        <v>26000.0</v>
      </c>
      <c r="P8" s="5" t="n">
        <v>12499.0</v>
      </c>
      <c r="Q8" s="11" t="n">
        <f si="2" t="shared"/>
        <v>1585.0</v>
      </c>
      <c r="R8" s="6" t="n">
        <f si="0" t="shared"/>
        <v>7.8858044164037855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1055.0</v>
      </c>
      <c r="E9" s="5" t="n">
        <v>1336.0</v>
      </c>
      <c r="F9" s="5" t="n">
        <v>2643.0</v>
      </c>
      <c r="G9" s="5" t="n">
        <v>4573.0</v>
      </c>
      <c r="H9" s="5" t="n">
        <v>15092.0</v>
      </c>
      <c r="I9" s="5" t="n">
        <v>6275.0</v>
      </c>
      <c r="J9" s="5" t="n">
        <v>1135.0</v>
      </c>
      <c r="K9" s="5" t="n">
        <v>382.0</v>
      </c>
      <c r="L9" s="5" t="n">
        <v>491.0</v>
      </c>
      <c r="M9" s="5" t="n">
        <v>605.0</v>
      </c>
      <c r="N9" s="11" t="n">
        <f si="1" t="shared"/>
        <v>33587.0</v>
      </c>
      <c r="O9" s="5" t="n">
        <v>390138.0</v>
      </c>
      <c r="P9" s="5" t="n">
        <v>262326.0</v>
      </c>
      <c r="Q9" s="11" t="n">
        <f si="2" t="shared"/>
        <v>32982.0</v>
      </c>
      <c r="R9" s="6" t="n">
        <f si="0" t="shared"/>
        <v>7.953611060578497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1204.0</v>
      </c>
      <c r="E10" s="5" t="n">
        <v>2355.0</v>
      </c>
      <c r="F10" s="5" t="n">
        <v>4200.0</v>
      </c>
      <c r="G10" s="5" t="n">
        <v>4759.0</v>
      </c>
      <c r="H10" s="5" t="n">
        <v>11114.0</v>
      </c>
      <c r="I10" s="5" t="n">
        <v>5010.0</v>
      </c>
      <c r="J10" s="5" t="n">
        <v>1156.0</v>
      </c>
      <c r="K10" s="5" t="n">
        <v>172.0</v>
      </c>
      <c r="L10" s="5" t="n">
        <v>89.0</v>
      </c>
      <c r="M10" s="5" t="n">
        <v>121.0</v>
      </c>
      <c r="N10" s="11" t="n">
        <f si="1" t="shared"/>
        <v>30180.0</v>
      </c>
      <c r="O10" s="5" t="n">
        <v>212797.0</v>
      </c>
      <c r="P10" s="5" t="n">
        <v>191415.0</v>
      </c>
      <c r="Q10" s="11" t="n">
        <f si="2" t="shared"/>
        <v>30059.0</v>
      </c>
      <c r="R10" s="6" t="n">
        <f si="0" t="shared"/>
        <v>6.367976313250607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557.0</v>
      </c>
      <c r="E11" s="5" t="n">
        <v>530.0</v>
      </c>
      <c r="F11" s="5" t="n">
        <v>919.0</v>
      </c>
      <c r="G11" s="5" t="n">
        <v>820.0</v>
      </c>
      <c r="H11" s="5" t="n">
        <v>1784.0</v>
      </c>
      <c r="I11" s="5" t="n">
        <v>1248.0</v>
      </c>
      <c r="J11" s="5" t="n">
        <v>563.0</v>
      </c>
      <c r="K11" s="5" t="n">
        <v>179.0</v>
      </c>
      <c r="L11" s="5" t="n">
        <v>228.0</v>
      </c>
      <c r="M11" s="5" t="n">
        <v>8027.0</v>
      </c>
      <c r="N11" s="11" t="n">
        <f si="1" t="shared"/>
        <v>14855.0</v>
      </c>
      <c r="O11" s="5" t="n">
        <v>7433274.0</v>
      </c>
      <c r="P11" s="5" t="n">
        <v>70444.0</v>
      </c>
      <c r="Q11" s="11" t="n">
        <f si="2" t="shared"/>
        <v>6828.0</v>
      </c>
      <c r="R11" s="6" t="n">
        <f si="0" t="shared"/>
        <v>10.31693028705331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798.0</v>
      </c>
      <c r="E12" s="5" t="n">
        <v>906.0</v>
      </c>
      <c r="F12" s="5" t="n">
        <v>1409.0</v>
      </c>
      <c r="G12" s="5" t="n">
        <v>979.0</v>
      </c>
      <c r="H12" s="5" t="n">
        <v>1175.0</v>
      </c>
      <c r="I12" s="5" t="n">
        <v>832.0</v>
      </c>
      <c r="J12" s="5" t="n">
        <v>444.0</v>
      </c>
      <c r="K12" s="5" t="n">
        <v>406.0</v>
      </c>
      <c r="L12" s="5" t="n">
        <v>237.0</v>
      </c>
      <c r="M12" s="5" t="n">
        <v>5130.0</v>
      </c>
      <c r="N12" s="11" t="n">
        <f si="1" t="shared"/>
        <v>12316.0</v>
      </c>
      <c r="O12" s="5" t="n">
        <v>3303992.0</v>
      </c>
      <c r="P12" s="5" t="n">
        <v>73600.0</v>
      </c>
      <c r="Q12" s="11" t="n">
        <f si="2" t="shared"/>
        <v>7186.0</v>
      </c>
      <c r="R12" s="6" t="n">
        <f si="0" t="shared"/>
        <v>10.242137489563039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642.0</v>
      </c>
      <c r="E13" s="5" t="n">
        <v>1193.0</v>
      </c>
      <c r="F13" s="5" t="n">
        <v>4263.0</v>
      </c>
      <c r="G13" s="5" t="n">
        <v>2744.0</v>
      </c>
      <c r="H13" s="5" t="n">
        <v>2614.0</v>
      </c>
      <c r="I13" s="5" t="n">
        <v>819.0</v>
      </c>
      <c r="J13" s="5" t="n">
        <v>243.0</v>
      </c>
      <c r="K13" s="5" t="n">
        <v>334.0</v>
      </c>
      <c r="L13" s="5" t="n">
        <v>231.0</v>
      </c>
      <c r="M13" s="5" t="n">
        <v>2986.0</v>
      </c>
      <c r="N13" s="11" t="n">
        <f si="1" t="shared"/>
        <v>16069.0</v>
      </c>
      <c r="O13" s="5" t="n">
        <v>1955185.0</v>
      </c>
      <c r="P13" s="5" t="n">
        <v>88811.0</v>
      </c>
      <c r="Q13" s="11" t="n">
        <f si="2" t="shared"/>
        <v>13083.0</v>
      </c>
      <c r="R13" s="6" t="n">
        <f si="0" t="shared"/>
        <v>6.788274860506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233.0</v>
      </c>
      <c r="E14" s="5" t="n">
        <v>509.0</v>
      </c>
      <c r="F14" s="5" t="n">
        <v>842.0</v>
      </c>
      <c r="G14" s="5" t="n">
        <v>815.0</v>
      </c>
      <c r="H14" s="5" t="n">
        <v>1269.0</v>
      </c>
      <c r="I14" s="5" t="n">
        <v>629.0</v>
      </c>
      <c r="J14" s="5" t="n">
        <v>454.0</v>
      </c>
      <c r="K14" s="5" t="n">
        <v>477.0</v>
      </c>
      <c r="L14" s="5" t="n">
        <v>709.0</v>
      </c>
      <c r="M14" s="5" t="n">
        <v>6519.0</v>
      </c>
      <c r="N14" s="11" t="n">
        <f si="1" t="shared"/>
        <v>12456.0</v>
      </c>
      <c r="O14" s="5" t="n">
        <v>5112032.0</v>
      </c>
      <c r="P14" s="5" t="n">
        <v>108605.0</v>
      </c>
      <c r="Q14" s="11" t="n">
        <f si="2" t="shared"/>
        <v>5937.0</v>
      </c>
      <c r="R14" s="6" t="n">
        <f si="0" t="shared"/>
        <v>18.29290887653697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94.0</v>
      </c>
      <c r="E15" s="5" t="n">
        <f ref="E15:M15" si="3" t="shared">E16-E9-E10-E11-E12-E13-E14</f>
        <v>115.0</v>
      </c>
      <c r="F15" s="5" t="n">
        <f si="3" t="shared"/>
        <v>169.0</v>
      </c>
      <c r="G15" s="5" t="n">
        <f si="3" t="shared"/>
        <v>81.0</v>
      </c>
      <c r="H15" s="5" t="n">
        <f si="3" t="shared"/>
        <v>210.0</v>
      </c>
      <c r="I15" s="5" t="n">
        <f si="3" t="shared"/>
        <v>113.0</v>
      </c>
      <c r="J15" s="5" t="n">
        <f si="3" t="shared"/>
        <v>163.0</v>
      </c>
      <c r="K15" s="5" t="n">
        <f si="3" t="shared"/>
        <v>41.0</v>
      </c>
      <c r="L15" s="5" t="n">
        <f si="3" t="shared"/>
        <v>39.0</v>
      </c>
      <c r="M15" s="5" t="n">
        <f si="3" t="shared"/>
        <v>56.0</v>
      </c>
      <c r="N15" s="5" t="n">
        <f ref="N15" si="4" t="shared">N16-N9-N10-N11-N12-N13-N14</f>
        <v>1081.0</v>
      </c>
      <c r="O15" s="5" t="n">
        <f>O16-O9-O10-O11-O12-O13-O14</f>
        <v>33179.0</v>
      </c>
      <c r="P15" s="5" t="n">
        <f>P16-P9-P10-P11-P12-P13-P14</f>
        <v>12442.0</v>
      </c>
      <c r="Q15" s="11" t="n">
        <f si="2" t="shared"/>
        <v>1025.0</v>
      </c>
      <c r="R15" s="6" t="n">
        <f si="0" t="shared"/>
        <v>12.138536585365854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4583.0</v>
      </c>
      <c r="E16" s="5" t="n">
        <v>6944.0</v>
      </c>
      <c r="F16" s="5" t="n">
        <v>14445.0</v>
      </c>
      <c r="G16" s="5" t="n">
        <v>14771.0</v>
      </c>
      <c r="H16" s="5" t="n">
        <v>33258.0</v>
      </c>
      <c r="I16" s="5" t="n">
        <v>14926.0</v>
      </c>
      <c r="J16" s="5" t="n">
        <v>4158.0</v>
      </c>
      <c r="K16" s="5" t="n">
        <v>1991.0</v>
      </c>
      <c r="L16" s="5" t="n">
        <v>2024.0</v>
      </c>
      <c r="M16" s="5" t="n">
        <v>23444.0</v>
      </c>
      <c r="N16" s="11" t="n">
        <f ref="N16:N48" si="5" t="shared">SUM(D16:M16)</f>
        <v>120544.0</v>
      </c>
      <c r="O16" s="5" t="n">
        <v>1.8440597E7</v>
      </c>
      <c r="P16" s="5" t="n">
        <v>807643.0</v>
      </c>
      <c r="Q16" s="11" t="n">
        <f si="2" t="shared"/>
        <v>97100.0</v>
      </c>
      <c r="R16" s="6" t="n">
        <f si="0" t="shared"/>
        <v>8.317641606591144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34.0</v>
      </c>
      <c r="E17" s="5" t="n">
        <f ref="E17:M17" si="6" t="shared">E18-E16-E3-E4-E5-E6-E7-E8</f>
        <v>67.0</v>
      </c>
      <c r="F17" s="5" t="n">
        <f si="6" t="shared"/>
        <v>83.0</v>
      </c>
      <c r="G17" s="5" t="n">
        <f si="6" t="shared"/>
        <v>67.0</v>
      </c>
      <c r="H17" s="5" t="n">
        <f si="6" t="shared"/>
        <v>160.0</v>
      </c>
      <c r="I17" s="5" t="n">
        <f si="6" t="shared"/>
        <v>120.0</v>
      </c>
      <c r="J17" s="5" t="n">
        <f si="6" t="shared"/>
        <v>56.0</v>
      </c>
      <c r="K17" s="5" t="n">
        <f si="6" t="shared"/>
        <v>97.0</v>
      </c>
      <c r="L17" s="5" t="n">
        <f si="6" t="shared"/>
        <v>28.0</v>
      </c>
      <c r="M17" s="5" t="n">
        <f si="6" t="shared"/>
        <v>95.0</v>
      </c>
      <c r="N17" s="11" t="n">
        <f si="5" t="shared"/>
        <v>807.0</v>
      </c>
      <c r="O17" s="5" t="n">
        <f>O18-O16-O3-O4-O5-O6-O7-O8</f>
        <v>78569.0</v>
      </c>
      <c r="P17" s="5" t="n">
        <f>P18-P16-P3-P4-P5-P6-P7-P8</f>
        <v>11518.0</v>
      </c>
      <c r="Q17" s="11" t="n">
        <f si="2" t="shared"/>
        <v>712.0</v>
      </c>
      <c r="R17" s="6" t="n">
        <f si="0" t="shared"/>
        <v>16.176966292134832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38164.0</v>
      </c>
      <c r="E18" s="5" t="n">
        <v>110496.0</v>
      </c>
      <c r="F18" s="5" t="n">
        <v>150451.0</v>
      </c>
      <c r="G18" s="5" t="n">
        <v>91673.0</v>
      </c>
      <c r="H18" s="5" t="n">
        <v>300136.0</v>
      </c>
      <c r="I18" s="5" t="n">
        <v>61807.0</v>
      </c>
      <c r="J18" s="5" t="n">
        <v>10133.0</v>
      </c>
      <c r="K18" s="5" t="n">
        <v>5747.0</v>
      </c>
      <c r="L18" s="5" t="n">
        <v>6114.0</v>
      </c>
      <c r="M18" s="5" t="n">
        <v>53241.0</v>
      </c>
      <c r="N18" s="11" t="n">
        <f si="5" t="shared"/>
        <v>827962.0</v>
      </c>
      <c r="O18" s="5" t="n">
        <v>2.3535991E7</v>
      </c>
      <c r="P18" s="5" t="n">
        <v>4602437.0</v>
      </c>
      <c r="Q18" s="11" t="n">
        <f si="2" t="shared"/>
        <v>774721.0</v>
      </c>
      <c r="R18" s="6" t="n">
        <f si="0" t="shared"/>
        <v>5.940767063239541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522.0</v>
      </c>
      <c r="E19" s="5" t="n">
        <v>1028.0</v>
      </c>
      <c r="F19" s="5" t="n">
        <v>1363.0</v>
      </c>
      <c r="G19" s="5" t="n">
        <v>1176.0</v>
      </c>
      <c r="H19" s="5" t="n">
        <v>2316.0</v>
      </c>
      <c r="I19" s="5" t="n">
        <v>1348.0</v>
      </c>
      <c r="J19" s="5" t="n">
        <v>610.0</v>
      </c>
      <c r="K19" s="5" t="n">
        <v>250.0</v>
      </c>
      <c r="L19" s="5" t="n">
        <v>203.0</v>
      </c>
      <c r="M19" s="5" t="n">
        <v>184.0</v>
      </c>
      <c r="N19" s="11" t="n">
        <f si="5" t="shared"/>
        <v>9000.0</v>
      </c>
      <c r="O19" s="5" t="n">
        <v>121642.0</v>
      </c>
      <c r="P19" s="5" t="n">
        <v>79048.0</v>
      </c>
      <c r="Q19" s="11" t="n">
        <f si="2" t="shared"/>
        <v>8816.0</v>
      </c>
      <c r="R19" s="6" t="n">
        <f si="0" t="shared"/>
        <v>8.966424682395644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3140.0</v>
      </c>
      <c r="E20" s="5" t="n">
        <v>4212.0</v>
      </c>
      <c r="F20" s="5" t="n">
        <v>4692.0</v>
      </c>
      <c r="G20" s="5" t="n">
        <v>4007.0</v>
      </c>
      <c r="H20" s="5" t="n">
        <v>7704.0</v>
      </c>
      <c r="I20" s="5" t="n">
        <v>8127.0</v>
      </c>
      <c r="J20" s="5" t="n">
        <v>3093.0</v>
      </c>
      <c r="K20" s="5" t="n">
        <v>1538.0</v>
      </c>
      <c r="L20" s="5" t="n">
        <v>911.0</v>
      </c>
      <c r="M20" s="5" t="n">
        <v>876.0</v>
      </c>
      <c r="N20" s="11" t="n">
        <f si="5" t="shared"/>
        <v>38300.0</v>
      </c>
      <c r="O20" s="5" t="n">
        <v>590241.0</v>
      </c>
      <c r="P20" s="5" t="n">
        <v>377476.0</v>
      </c>
      <c r="Q20" s="11" t="n">
        <f si="2" t="shared"/>
        <v>37424.0</v>
      </c>
      <c r="R20" s="6" t="n">
        <f si="0" t="shared"/>
        <v>10.086468576314664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29.0</v>
      </c>
      <c r="F21" s="5" t="n">
        <v>26.0</v>
      </c>
      <c r="G21" s="5" t="n">
        <v>15.0</v>
      </c>
      <c r="H21" s="5" t="n">
        <v>42.0</v>
      </c>
      <c r="I21" s="5" t="n">
        <v>42.0</v>
      </c>
      <c r="J21" s="5" t="n">
        <v>16.0</v>
      </c>
      <c r="K21" s="5" t="n">
        <v>13.0</v>
      </c>
      <c r="L21" s="5" t="n">
        <v>10.0</v>
      </c>
      <c r="M21" s="5" t="n">
        <v>19.0</v>
      </c>
      <c r="N21" s="11" t="n">
        <f si="5" t="shared"/>
        <v>223.0</v>
      </c>
      <c r="O21" s="5" t="n">
        <v>7526.0</v>
      </c>
      <c r="P21" s="5" t="n">
        <v>2623.0</v>
      </c>
      <c r="Q21" s="11" t="n">
        <f si="2" t="shared"/>
        <v>204.0</v>
      </c>
      <c r="R21" s="6" t="n">
        <f si="0" t="shared"/>
        <v>12.857843137254902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24.0</v>
      </c>
      <c r="F22" s="5" t="n">
        <v>28.0</v>
      </c>
      <c r="G22" s="5" t="n">
        <v>21.0</v>
      </c>
      <c r="H22" s="5" t="n">
        <v>57.0</v>
      </c>
      <c r="I22" s="5" t="n">
        <v>26.0</v>
      </c>
      <c r="J22" s="5" t="n">
        <v>20.0</v>
      </c>
      <c r="K22" s="5" t="n">
        <v>18.0</v>
      </c>
      <c r="L22" s="5" t="n">
        <v>10.0</v>
      </c>
      <c r="M22" s="5" t="n">
        <v>13.0</v>
      </c>
      <c r="N22" s="11" t="n">
        <f si="5" t="shared"/>
        <v>229.0</v>
      </c>
      <c r="O22" s="5" t="n">
        <v>5067.0</v>
      </c>
      <c r="P22" s="5" t="n">
        <v>2848.0</v>
      </c>
      <c r="Q22" s="11" t="n">
        <f si="2" t="shared"/>
        <v>216.0</v>
      </c>
      <c r="R22" s="6" t="n">
        <f si="0" t="shared"/>
        <v>13.185185185185185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12.0</v>
      </c>
      <c r="F23" s="5" t="n">
        <v>13.0</v>
      </c>
      <c r="G23" s="5" t="n">
        <v>10.0</v>
      </c>
      <c r="H23" s="5" t="n">
        <v>13.0</v>
      </c>
      <c r="I23" s="5" t="n">
        <v>7.0</v>
      </c>
      <c r="J23" s="5" t="n">
        <v>8.0</v>
      </c>
      <c r="K23" s="5" t="n">
        <v>8.0</v>
      </c>
      <c r="L23" s="5" t="n">
        <v>0.0</v>
      </c>
      <c r="M23" s="5" t="n">
        <v>2.0</v>
      </c>
      <c r="N23" s="11" t="n">
        <f si="5" t="shared"/>
        <v>77.0</v>
      </c>
      <c r="O23" s="5" t="n">
        <v>1317.0</v>
      </c>
      <c r="P23" s="5" t="n">
        <v>846.0</v>
      </c>
      <c r="Q23" s="11" t="n">
        <f si="2" t="shared"/>
        <v>75.0</v>
      </c>
      <c r="R23" s="6" t="n">
        <f si="0" t="shared"/>
        <v>11.28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43.0</v>
      </c>
      <c r="E24" s="5" t="n">
        <f ref="E24:M24" si="7" t="shared">E25-E19-E20-E21-E22-E23</f>
        <v>81.0</v>
      </c>
      <c r="F24" s="5" t="n">
        <f si="7" t="shared"/>
        <v>83.0</v>
      </c>
      <c r="G24" s="5" t="n">
        <f si="7" t="shared"/>
        <v>62.0</v>
      </c>
      <c r="H24" s="5" t="n">
        <f si="7" t="shared"/>
        <v>120.0</v>
      </c>
      <c r="I24" s="5" t="n">
        <f si="7" t="shared"/>
        <v>97.0</v>
      </c>
      <c r="J24" s="5" t="n">
        <f si="7" t="shared"/>
        <v>52.0</v>
      </c>
      <c r="K24" s="5" t="n">
        <f si="7" t="shared"/>
        <v>49.0</v>
      </c>
      <c r="L24" s="5" t="n">
        <f si="7" t="shared"/>
        <v>36.0</v>
      </c>
      <c r="M24" s="5" t="n">
        <f si="7" t="shared"/>
        <v>76.0</v>
      </c>
      <c r="N24" s="11" t="n">
        <f si="5" t="shared"/>
        <v>699.0</v>
      </c>
      <c r="O24" s="5" t="n">
        <f>O25-O19-O20-O21-O22-O23</f>
        <v>25386.0</v>
      </c>
      <c r="P24" s="5" t="n">
        <f>P25-P19-P20-P21-P22-P23</f>
        <v>8467.0</v>
      </c>
      <c r="Q24" s="11" t="n">
        <f si="2" t="shared"/>
        <v>623.0</v>
      </c>
      <c r="R24" s="6" t="n">
        <f si="0" t="shared"/>
        <v>13.590690208667736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3732.0</v>
      </c>
      <c r="E25" s="5" t="n">
        <v>5386.0</v>
      </c>
      <c r="F25" s="5" t="n">
        <v>6205.0</v>
      </c>
      <c r="G25" s="5" t="n">
        <v>5291.0</v>
      </c>
      <c r="H25" s="5" t="n">
        <v>10252.0</v>
      </c>
      <c r="I25" s="5" t="n">
        <v>9647.0</v>
      </c>
      <c r="J25" s="5" t="n">
        <v>3799.0</v>
      </c>
      <c r="K25" s="5" t="n">
        <v>1876.0</v>
      </c>
      <c r="L25" s="5" t="n">
        <v>1170.0</v>
      </c>
      <c r="M25" s="5" t="n">
        <v>1170.0</v>
      </c>
      <c r="N25" s="11" t="n">
        <f si="5" t="shared"/>
        <v>48528.0</v>
      </c>
      <c r="O25" s="5" t="n">
        <v>751179.0</v>
      </c>
      <c r="P25" s="5" t="n">
        <v>471308.0</v>
      </c>
      <c r="Q25" s="11" t="n">
        <f si="2" t="shared"/>
        <v>47358.0</v>
      </c>
      <c r="R25" s="6" t="n">
        <f si="0" t="shared"/>
        <v>9.952025001055787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43.0</v>
      </c>
      <c r="E26" s="5" t="n">
        <v>64.0</v>
      </c>
      <c r="F26" s="5" t="n">
        <v>55.0</v>
      </c>
      <c r="G26" s="5" t="n">
        <v>41.0</v>
      </c>
      <c r="H26" s="5" t="n">
        <v>54.0</v>
      </c>
      <c r="I26" s="5" t="n">
        <v>79.0</v>
      </c>
      <c r="J26" s="5" t="n">
        <v>33.0</v>
      </c>
      <c r="K26" s="5" t="n">
        <v>28.0</v>
      </c>
      <c r="L26" s="5" t="n">
        <v>19.0</v>
      </c>
      <c r="M26" s="5" t="n">
        <v>13.0</v>
      </c>
      <c r="N26" s="11" t="n">
        <f si="5" t="shared"/>
        <v>429.0</v>
      </c>
      <c r="O26" s="5" t="n">
        <v>8002.0</v>
      </c>
      <c r="P26" s="5" t="n">
        <v>5044.0</v>
      </c>
      <c r="Q26" s="11" t="n">
        <f si="2" t="shared"/>
        <v>416.0</v>
      </c>
      <c r="R26" s="6" t="n">
        <f si="0" t="shared"/>
        <v>12.125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260.0</v>
      </c>
      <c r="E27" s="5" t="n">
        <v>375.0</v>
      </c>
      <c r="F27" s="5" t="n">
        <v>343.0</v>
      </c>
      <c r="G27" s="5" t="n">
        <v>297.0</v>
      </c>
      <c r="H27" s="5" t="n">
        <v>465.0</v>
      </c>
      <c r="I27" s="5" t="n">
        <v>661.0</v>
      </c>
      <c r="J27" s="5" t="n">
        <v>309.0</v>
      </c>
      <c r="K27" s="5" t="n">
        <v>185.0</v>
      </c>
      <c r="L27" s="5" t="n">
        <v>167.0</v>
      </c>
      <c r="M27" s="5" t="n">
        <v>119.0</v>
      </c>
      <c r="N27" s="11" t="n">
        <f si="5" t="shared"/>
        <v>3181.0</v>
      </c>
      <c r="O27" s="5" t="n">
        <v>64751.0</v>
      </c>
      <c r="P27" s="5" t="n">
        <v>40905.0</v>
      </c>
      <c r="Q27" s="11" t="n">
        <f si="2" t="shared"/>
        <v>3062.0</v>
      </c>
      <c r="R27" s="6" t="n">
        <f si="0" t="shared"/>
        <v>13.358915741345525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300.0</v>
      </c>
      <c r="E28" s="5" t="n">
        <v>512.0</v>
      </c>
      <c r="F28" s="5" t="n">
        <v>461.0</v>
      </c>
      <c r="G28" s="5" t="n">
        <v>410.0</v>
      </c>
      <c r="H28" s="5" t="n">
        <v>708.0</v>
      </c>
      <c r="I28" s="5" t="n">
        <v>727.0</v>
      </c>
      <c r="J28" s="5" t="n">
        <v>362.0</v>
      </c>
      <c r="K28" s="5" t="n">
        <v>182.0</v>
      </c>
      <c r="L28" s="5" t="n">
        <v>113.0</v>
      </c>
      <c r="M28" s="5" t="n">
        <v>88.0</v>
      </c>
      <c r="N28" s="11" t="n">
        <f si="5" t="shared"/>
        <v>3863.0</v>
      </c>
      <c r="O28" s="5" t="n">
        <v>56722.0</v>
      </c>
      <c r="P28" s="5" t="n">
        <v>40701.0</v>
      </c>
      <c r="Q28" s="11" t="n">
        <f si="2" t="shared"/>
        <v>3775.0</v>
      </c>
      <c r="R28" s="6" t="n">
        <f si="0" t="shared"/>
        <v>10.781721854304635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129.0</v>
      </c>
      <c r="E29" s="5" t="n">
        <v>273.0</v>
      </c>
      <c r="F29" s="5" t="n">
        <v>196.0</v>
      </c>
      <c r="G29" s="5" t="n">
        <v>161.0</v>
      </c>
      <c r="H29" s="5" t="n">
        <v>207.0</v>
      </c>
      <c r="I29" s="5" t="n">
        <v>138.0</v>
      </c>
      <c r="J29" s="5" t="n">
        <v>72.0</v>
      </c>
      <c r="K29" s="5" t="n">
        <v>47.0</v>
      </c>
      <c r="L29" s="5" t="n">
        <v>31.0</v>
      </c>
      <c r="M29" s="5" t="n">
        <v>46.0</v>
      </c>
      <c r="N29" s="11" t="n">
        <f si="5" t="shared"/>
        <v>1300.0</v>
      </c>
      <c r="O29" s="5" t="n">
        <v>21533.0</v>
      </c>
      <c r="P29" s="5" t="n">
        <v>10562.0</v>
      </c>
      <c r="Q29" s="11" t="n">
        <f si="2" t="shared"/>
        <v>1254.0</v>
      </c>
      <c r="R29" s="6" t="n">
        <f si="0" t="shared"/>
        <v>8.422647527910685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158.0</v>
      </c>
      <c r="E30" s="5" t="n">
        <v>170.0</v>
      </c>
      <c r="F30" s="5" t="n">
        <v>196.0</v>
      </c>
      <c r="G30" s="5" t="n">
        <v>156.0</v>
      </c>
      <c r="H30" s="5" t="n">
        <v>287.0</v>
      </c>
      <c r="I30" s="5" t="n">
        <v>460.0</v>
      </c>
      <c r="J30" s="5" t="n">
        <v>181.0</v>
      </c>
      <c r="K30" s="5" t="n">
        <v>60.0</v>
      </c>
      <c r="L30" s="5" t="n">
        <v>42.0</v>
      </c>
      <c r="M30" s="5" t="n">
        <v>28.0</v>
      </c>
      <c r="N30" s="11" t="n">
        <f si="5" t="shared"/>
        <v>1738.0</v>
      </c>
      <c r="O30" s="5" t="n">
        <v>23028.0</v>
      </c>
      <c r="P30" s="5" t="n">
        <v>18135.0</v>
      </c>
      <c r="Q30" s="11" t="n">
        <f si="2" t="shared"/>
        <v>1710.0</v>
      </c>
      <c r="R30" s="6" t="n">
        <f si="0" t="shared"/>
        <v>10.605263157894736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53.0</v>
      </c>
      <c r="E31" s="5" t="n">
        <v>112.0</v>
      </c>
      <c r="F31" s="5" t="n">
        <v>78.0</v>
      </c>
      <c r="G31" s="5" t="n">
        <v>70.0</v>
      </c>
      <c r="H31" s="5" t="n">
        <v>116.0</v>
      </c>
      <c r="I31" s="5" t="n">
        <v>164.0</v>
      </c>
      <c r="J31" s="5" t="n">
        <v>92.0</v>
      </c>
      <c r="K31" s="5" t="n">
        <v>27.0</v>
      </c>
      <c r="L31" s="5" t="n">
        <v>19.0</v>
      </c>
      <c r="M31" s="5" t="n">
        <v>7.0</v>
      </c>
      <c r="N31" s="11" t="n">
        <f si="5" t="shared"/>
        <v>738.0</v>
      </c>
      <c r="O31" s="5" t="n">
        <v>10006.0</v>
      </c>
      <c r="P31" s="5" t="n">
        <v>7855.0</v>
      </c>
      <c r="Q31" s="11" t="n">
        <f si="2" t="shared"/>
        <v>731.0</v>
      </c>
      <c r="R31" s="6" t="n">
        <f si="0" t="shared"/>
        <v>10.745554035567716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70.0</v>
      </c>
      <c r="E32" s="5" t="n">
        <v>90.0</v>
      </c>
      <c r="F32" s="5" t="n">
        <v>121.0</v>
      </c>
      <c r="G32" s="5" t="n">
        <v>72.0</v>
      </c>
      <c r="H32" s="5" t="n">
        <v>117.0</v>
      </c>
      <c r="I32" s="5" t="n">
        <v>79.0</v>
      </c>
      <c r="J32" s="5" t="n">
        <v>35.0</v>
      </c>
      <c r="K32" s="5" t="n">
        <v>44.0</v>
      </c>
      <c r="L32" s="5" t="n">
        <v>33.0</v>
      </c>
      <c r="M32" s="5" t="n">
        <v>31.0</v>
      </c>
      <c r="N32" s="11" t="n">
        <f si="5" t="shared"/>
        <v>692.0</v>
      </c>
      <c r="O32" s="5" t="n">
        <v>14846.0</v>
      </c>
      <c r="P32" s="5" t="n">
        <v>7625.0</v>
      </c>
      <c r="Q32" s="11" t="n">
        <f si="2" t="shared"/>
        <v>661.0</v>
      </c>
      <c r="R32" s="6" t="n">
        <f si="0" t="shared"/>
        <v>11.53555219364599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351.0</v>
      </c>
      <c r="E33" s="5" t="n">
        <v>855.0</v>
      </c>
      <c r="F33" s="5" t="n">
        <v>734.0</v>
      </c>
      <c r="G33" s="5" t="n">
        <v>497.0</v>
      </c>
      <c r="H33" s="5" t="n">
        <v>715.0</v>
      </c>
      <c r="I33" s="5" t="n">
        <v>560.0</v>
      </c>
      <c r="J33" s="5" t="n">
        <v>271.0</v>
      </c>
      <c r="K33" s="5" t="n">
        <v>156.0</v>
      </c>
      <c r="L33" s="5" t="n">
        <v>124.0</v>
      </c>
      <c r="M33" s="5" t="n">
        <v>149.0</v>
      </c>
      <c r="N33" s="11" t="n">
        <f si="5" t="shared"/>
        <v>4412.0</v>
      </c>
      <c r="O33" s="5" t="n">
        <v>76056.0</v>
      </c>
      <c r="P33" s="5" t="n">
        <v>38917.0</v>
      </c>
      <c r="Q33" s="11" t="n">
        <f si="2" t="shared"/>
        <v>4263.0</v>
      </c>
      <c r="R33" s="6" t="n">
        <f si="0" t="shared"/>
        <v>9.129017124091016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16.0</v>
      </c>
      <c r="E34" s="5" t="n">
        <v>50.0</v>
      </c>
      <c r="F34" s="5" t="n">
        <v>52.0</v>
      </c>
      <c r="G34" s="5" t="n">
        <v>37.0</v>
      </c>
      <c r="H34" s="5" t="n">
        <v>85.0</v>
      </c>
      <c r="I34" s="5" t="n">
        <v>80.0</v>
      </c>
      <c r="J34" s="5" t="n">
        <v>47.0</v>
      </c>
      <c r="K34" s="5" t="n">
        <v>20.0</v>
      </c>
      <c r="L34" s="5" t="n">
        <v>17.0</v>
      </c>
      <c r="M34" s="5" t="n">
        <v>12.0</v>
      </c>
      <c r="N34" s="11" t="n">
        <f si="5" t="shared"/>
        <v>416.0</v>
      </c>
      <c r="O34" s="5" t="n">
        <v>7176.0</v>
      </c>
      <c r="P34" s="5" t="n">
        <v>5034.0</v>
      </c>
      <c r="Q34" s="11" t="n">
        <f si="2" t="shared"/>
        <v>404.0</v>
      </c>
      <c r="R34" s="6" t="n">
        <f si="0" t="shared"/>
        <v>12.46039603960396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8.0</v>
      </c>
      <c r="F35" s="5" t="n">
        <v>11.0</v>
      </c>
      <c r="G35" s="5" t="n">
        <v>7.0</v>
      </c>
      <c r="H35" s="5" t="n">
        <v>9.0</v>
      </c>
      <c r="I35" s="5" t="n">
        <v>10.0</v>
      </c>
      <c r="J35" s="5" t="n">
        <v>7.0</v>
      </c>
      <c r="K35" s="5" t="n">
        <v>6.0</v>
      </c>
      <c r="L35" s="5" t="n">
        <v>2.0</v>
      </c>
      <c r="M35" s="5" t="n">
        <v>4.0</v>
      </c>
      <c r="N35" s="11" t="n">
        <f si="5" t="shared"/>
        <v>87.0</v>
      </c>
      <c r="O35" s="5" t="n">
        <v>1730.0</v>
      </c>
      <c r="P35" s="5" t="n">
        <v>775.0</v>
      </c>
      <c r="Q35" s="11" t="n">
        <f si="2" t="shared"/>
        <v>83.0</v>
      </c>
      <c r="R35" s="6" t="n">
        <f si="0" t="shared"/>
        <v>9.337349397590362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50.0</v>
      </c>
      <c r="E36" s="5" t="n">
        <v>110.0</v>
      </c>
      <c r="F36" s="5" t="n">
        <v>102.0</v>
      </c>
      <c r="G36" s="5" t="n">
        <v>54.0</v>
      </c>
      <c r="H36" s="5" t="n">
        <v>105.0</v>
      </c>
      <c r="I36" s="5" t="n">
        <v>116.0</v>
      </c>
      <c r="J36" s="5" t="n">
        <v>57.0</v>
      </c>
      <c r="K36" s="5" t="n">
        <v>41.0</v>
      </c>
      <c r="L36" s="5" t="n">
        <v>21.0</v>
      </c>
      <c r="M36" s="5" t="n">
        <v>15.0</v>
      </c>
      <c r="N36" s="11" t="n">
        <f si="5" t="shared"/>
        <v>671.0</v>
      </c>
      <c r="O36" s="5" t="n">
        <v>10589.0</v>
      </c>
      <c r="P36" s="5" t="n">
        <v>7294.0</v>
      </c>
      <c r="Q36" s="11" t="n">
        <f si="2" t="shared"/>
        <v>656.0</v>
      </c>
      <c r="R36" s="6" t="n">
        <f si="0" t="shared"/>
        <v>11.11890243902439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25.0</v>
      </c>
      <c r="E37" s="5" t="n">
        <v>29.0</v>
      </c>
      <c r="F37" s="5" t="n">
        <v>31.0</v>
      </c>
      <c r="G37" s="5" t="n">
        <v>37.0</v>
      </c>
      <c r="H37" s="5" t="n">
        <v>94.0</v>
      </c>
      <c r="I37" s="5" t="n">
        <v>93.0</v>
      </c>
      <c r="J37" s="5" t="n">
        <v>45.0</v>
      </c>
      <c r="K37" s="5" t="n">
        <v>27.0</v>
      </c>
      <c r="L37" s="5" t="n">
        <v>26.0</v>
      </c>
      <c r="M37" s="5" t="n">
        <v>71.0</v>
      </c>
      <c r="N37" s="11" t="n">
        <f si="5" t="shared"/>
        <v>478.0</v>
      </c>
      <c r="O37" s="5" t="n">
        <v>21848.0</v>
      </c>
      <c r="P37" s="5" t="n">
        <v>6298.0</v>
      </c>
      <c r="Q37" s="11" t="n">
        <f si="2" t="shared"/>
        <v>407.0</v>
      </c>
      <c r="R37" s="6" t="n">
        <f si="0" t="shared"/>
        <v>15.474201474201474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354.0</v>
      </c>
      <c r="E38" s="5" t="n">
        <f ref="E38:M38" si="8" t="shared">E39-E26-E27-E28-E29-E30-E31-E32-E33-E34-E35-E36-E37</f>
        <v>357.0</v>
      </c>
      <c r="F38" s="5" t="n">
        <f si="8" t="shared"/>
        <v>384.0</v>
      </c>
      <c r="G38" s="5" t="n">
        <f si="8" t="shared"/>
        <v>316.0</v>
      </c>
      <c r="H38" s="5" t="n">
        <f si="8" t="shared"/>
        <v>474.0</v>
      </c>
      <c r="I38" s="5" t="n">
        <f si="8" t="shared"/>
        <v>393.0</v>
      </c>
      <c r="J38" s="5" t="n">
        <f si="8" t="shared"/>
        <v>201.0</v>
      </c>
      <c r="K38" s="5" t="n">
        <f si="8" t="shared"/>
        <v>125.0</v>
      </c>
      <c r="L38" s="5" t="n">
        <f si="8" t="shared"/>
        <v>144.0</v>
      </c>
      <c r="M38" s="5" t="n">
        <f si="8" t="shared"/>
        <v>144.0</v>
      </c>
      <c r="N38" s="11" t="n">
        <f si="5" t="shared"/>
        <v>2892.0</v>
      </c>
      <c r="O38" s="5" t="n">
        <f>O39-O26-O27-O28-O29-O30-O31-O32-O33-O34-O35-O36-O37</f>
        <v>66112.0</v>
      </c>
      <c r="P38" s="5" t="n">
        <f>P39-P26-P27-P28-P29-P30-P31-P32-P33-P34-P35-P36-P37</f>
        <v>31902.0</v>
      </c>
      <c r="Q38" s="11" t="n">
        <f si="2" t="shared"/>
        <v>2748.0</v>
      </c>
      <c r="R38" s="6" t="n">
        <f si="0" t="shared"/>
        <v>11.609170305676855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1832.0</v>
      </c>
      <c r="E39" s="5" t="n">
        <v>3005.0</v>
      </c>
      <c r="F39" s="5" t="n">
        <v>2764.0</v>
      </c>
      <c r="G39" s="5" t="n">
        <v>2155.0</v>
      </c>
      <c r="H39" s="5" t="n">
        <v>3436.0</v>
      </c>
      <c r="I39" s="5" t="n">
        <v>3560.0</v>
      </c>
      <c r="J39" s="5" t="n">
        <v>1712.0</v>
      </c>
      <c r="K39" s="5" t="n">
        <v>948.0</v>
      </c>
      <c r="L39" s="5" t="n">
        <v>758.0</v>
      </c>
      <c r="M39" s="5" t="n">
        <v>727.0</v>
      </c>
      <c r="N39" s="11" t="n">
        <f si="5" t="shared"/>
        <v>20897.0</v>
      </c>
      <c r="O39" s="5" t="n">
        <v>382399.0</v>
      </c>
      <c r="P39" s="5" t="n">
        <v>221047.0</v>
      </c>
      <c r="Q39" s="11" t="n">
        <f si="2" t="shared"/>
        <v>20170.0</v>
      </c>
      <c r="R39" s="6" t="n">
        <f si="0" t="shared"/>
        <v>10.959196826970748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342.0</v>
      </c>
      <c r="E40" s="5" t="n">
        <v>786.0</v>
      </c>
      <c r="F40" s="5" t="n">
        <v>759.0</v>
      </c>
      <c r="G40" s="5" t="n">
        <v>642.0</v>
      </c>
      <c r="H40" s="5" t="n">
        <v>1302.0</v>
      </c>
      <c r="I40" s="5" t="n">
        <v>934.0</v>
      </c>
      <c r="J40" s="5" t="n">
        <v>349.0</v>
      </c>
      <c r="K40" s="5" t="n">
        <v>136.0</v>
      </c>
      <c r="L40" s="5" t="n">
        <v>96.0</v>
      </c>
      <c r="M40" s="5" t="n">
        <v>68.0</v>
      </c>
      <c r="N40" s="11" t="n">
        <f si="5" t="shared"/>
        <v>5414.0</v>
      </c>
      <c r="O40" s="5" t="n">
        <v>58083.0</v>
      </c>
      <c r="P40" s="5" t="n">
        <v>45183.0</v>
      </c>
      <c r="Q40" s="11" t="n">
        <f si="2" t="shared"/>
        <v>5346.0</v>
      </c>
      <c r="R40" s="6" t="n">
        <f si="0" t="shared"/>
        <v>8.451739618406284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58.0</v>
      </c>
      <c r="E41" s="5" t="n">
        <v>119.0</v>
      </c>
      <c r="F41" s="5" t="n">
        <v>125.0</v>
      </c>
      <c r="G41" s="5" t="n">
        <v>90.0</v>
      </c>
      <c r="H41" s="5" t="n">
        <v>169.0</v>
      </c>
      <c r="I41" s="5" t="n">
        <v>183.0</v>
      </c>
      <c r="J41" s="5" t="n">
        <v>80.0</v>
      </c>
      <c r="K41" s="5" t="n">
        <v>55.0</v>
      </c>
      <c r="L41" s="5" t="n">
        <v>26.0</v>
      </c>
      <c r="M41" s="5" t="n">
        <v>16.0</v>
      </c>
      <c r="N41" s="11" t="n">
        <f si="5" t="shared"/>
        <v>921.0</v>
      </c>
      <c r="O41" s="5" t="n">
        <v>14189.0</v>
      </c>
      <c r="P41" s="5" t="n">
        <v>10039.0</v>
      </c>
      <c r="Q41" s="11" t="n">
        <f si="2" t="shared"/>
        <v>905.0</v>
      </c>
      <c r="R41" s="6" t="n">
        <f si="0" t="shared"/>
        <v>11.092817679558012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5.0</v>
      </c>
      <c r="F42" s="5" t="n">
        <f si="9" t="shared"/>
        <v>41.0</v>
      </c>
      <c r="G42" s="5" t="n">
        <f si="9" t="shared"/>
        <v>17.0</v>
      </c>
      <c r="H42" s="5" t="n">
        <f si="9" t="shared"/>
        <v>14.0</v>
      </c>
      <c r="I42" s="5" t="n">
        <f si="9" t="shared"/>
        <v>40.0</v>
      </c>
      <c r="J42" s="5" t="n">
        <f si="9" t="shared"/>
        <v>14.0</v>
      </c>
      <c r="K42" s="5" t="n">
        <f si="9" t="shared"/>
        <v>15.0</v>
      </c>
      <c r="L42" s="5" t="n">
        <f si="9" t="shared"/>
        <v>11.0</v>
      </c>
      <c r="M42" s="5" t="n">
        <f si="9" t="shared"/>
        <v>9.0</v>
      </c>
      <c r="N42" s="11" t="n">
        <f si="5" t="shared"/>
        <v>171.0</v>
      </c>
      <c r="O42" s="5" t="n">
        <f>O43-O40-O41</f>
        <v>4172.0</v>
      </c>
      <c r="P42" s="5" t="n">
        <f>P43-P40-P41</f>
        <v>2610.0</v>
      </c>
      <c r="Q42" s="11" t="n">
        <f si="2" t="shared"/>
        <v>162.0</v>
      </c>
      <c r="R42" s="6" t="n">
        <f si="0" t="shared"/>
        <v>16.11111111111111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405.0</v>
      </c>
      <c r="E43" s="5" t="n">
        <v>910.0</v>
      </c>
      <c r="F43" s="5" t="n">
        <v>925.0</v>
      </c>
      <c r="G43" s="5" t="n">
        <v>749.0</v>
      </c>
      <c r="H43" s="5" t="n">
        <v>1485.0</v>
      </c>
      <c r="I43" s="5" t="n">
        <v>1157.0</v>
      </c>
      <c r="J43" s="5" t="n">
        <v>443.0</v>
      </c>
      <c r="K43" s="5" t="n">
        <v>206.0</v>
      </c>
      <c r="L43" s="5" t="n">
        <v>133.0</v>
      </c>
      <c r="M43" s="5" t="n">
        <v>93.0</v>
      </c>
      <c r="N43" s="11" t="n">
        <f si="5" t="shared"/>
        <v>6506.0</v>
      </c>
      <c r="O43" s="5" t="n">
        <v>76444.0</v>
      </c>
      <c r="P43" s="5" t="n">
        <v>57832.0</v>
      </c>
      <c r="Q43" s="11" t="n">
        <f si="2" t="shared"/>
        <v>6413.0</v>
      </c>
      <c r="R43" s="6" t="n">
        <f si="0" t="shared"/>
        <v>9.017932324964915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28.0</v>
      </c>
      <c r="F44" s="8" t="n">
        <v>29.0</v>
      </c>
      <c r="G44" s="8" t="n">
        <v>25.0</v>
      </c>
      <c r="H44" s="8" t="n">
        <v>24.0</v>
      </c>
      <c r="I44" s="8" t="n">
        <v>30.0</v>
      </c>
      <c r="J44" s="8" t="n">
        <v>36.0</v>
      </c>
      <c r="K44" s="8" t="n">
        <v>27.0</v>
      </c>
      <c r="L44" s="8" t="n">
        <v>20.0</v>
      </c>
      <c r="M44" s="8" t="n">
        <v>38.0</v>
      </c>
      <c r="N44" s="11" t="n">
        <f si="5" t="shared"/>
        <v>269.0</v>
      </c>
      <c r="O44" s="8" t="n">
        <v>15623.0</v>
      </c>
      <c r="P44" s="8" t="n">
        <v>4390.0</v>
      </c>
      <c r="Q44" s="11" t="n">
        <f si="2" t="shared"/>
        <v>231.0</v>
      </c>
      <c r="R44" s="6" t="n">
        <f si="0" t="shared"/>
        <v>19.004329004329005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30.0</v>
      </c>
      <c r="F45" s="8" t="n">
        <f si="10" t="shared"/>
        <v>39.0</v>
      </c>
      <c r="G45" s="8" t="n">
        <f si="10" t="shared"/>
        <v>80.0</v>
      </c>
      <c r="H45" s="8" t="n">
        <f si="10" t="shared"/>
        <v>99.0</v>
      </c>
      <c r="I45" s="8" t="n">
        <f si="10" t="shared"/>
        <v>72.0</v>
      </c>
      <c r="J45" s="8" t="n">
        <f si="10" t="shared"/>
        <v>56.0</v>
      </c>
      <c r="K45" s="8" t="n">
        <f si="10" t="shared"/>
        <v>14.0</v>
      </c>
      <c r="L45" s="8" t="n">
        <f si="10" t="shared"/>
        <v>13.0</v>
      </c>
      <c r="M45" s="8" t="n">
        <f si="10" t="shared"/>
        <v>34.0</v>
      </c>
      <c r="N45" s="11" t="n">
        <f si="5" t="shared"/>
        <v>445.0</v>
      </c>
      <c r="O45" s="8" t="n">
        <f>O46-O44</f>
        <v>19658.0</v>
      </c>
      <c r="P45" s="8" t="n">
        <f>P46-P44</f>
        <v>4933.0</v>
      </c>
      <c r="Q45" s="11" t="n">
        <f si="2" t="shared"/>
        <v>411.0</v>
      </c>
      <c r="R45" s="6" t="n">
        <f si="0" t="shared"/>
        <v>12.002433090024331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20.0</v>
      </c>
      <c r="E46" s="8" t="n">
        <v>58.0</v>
      </c>
      <c r="F46" s="8" t="n">
        <v>68.0</v>
      </c>
      <c r="G46" s="8" t="n">
        <v>105.0</v>
      </c>
      <c r="H46" s="8" t="n">
        <v>123.0</v>
      </c>
      <c r="I46" s="8" t="n">
        <v>102.0</v>
      </c>
      <c r="J46" s="8" t="n">
        <v>92.0</v>
      </c>
      <c r="K46" s="8" t="n">
        <v>41.0</v>
      </c>
      <c r="L46" s="8" t="n">
        <v>33.0</v>
      </c>
      <c r="M46" s="8" t="n">
        <v>72.0</v>
      </c>
      <c r="N46" s="11" t="n">
        <f si="5" t="shared"/>
        <v>714.0</v>
      </c>
      <c r="O46" s="8" t="n">
        <v>35281.0</v>
      </c>
      <c r="P46" s="8" t="n">
        <v>9323.0</v>
      </c>
      <c r="Q46" s="11" t="n">
        <f si="2" t="shared"/>
        <v>642.0</v>
      </c>
      <c r="R46" s="6" t="n">
        <f si="0" t="shared"/>
        <v>14.521806853582554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6.0</v>
      </c>
      <c r="F47" s="5" t="n">
        <v>11.0</v>
      </c>
      <c r="G47" s="5" t="n">
        <v>6.0</v>
      </c>
      <c r="H47" s="5" t="n">
        <v>21.0</v>
      </c>
      <c r="I47" s="5" t="n">
        <v>7.0</v>
      </c>
      <c r="J47" s="5" t="n">
        <v>2.0</v>
      </c>
      <c r="K47" s="5" t="n">
        <v>1.0</v>
      </c>
      <c r="L47" s="5" t="n">
        <v>2.0</v>
      </c>
      <c r="M47" s="5" t="n">
        <v>45.0</v>
      </c>
      <c r="N47" s="11" t="n">
        <f si="5" t="shared"/>
        <v>102.0</v>
      </c>
      <c r="O47" s="5" t="n">
        <v>14178.0</v>
      </c>
      <c r="P47" s="5" t="n">
        <v>493.0</v>
      </c>
      <c r="Q47" s="11" t="n">
        <f si="2" t="shared"/>
        <v>57.0</v>
      </c>
      <c r="R47" s="6" t="n">
        <f si="0" t="shared"/>
        <v>8.649122807017545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44154.0</v>
      </c>
      <c r="E48" s="5" t="n">
        <f ref="E48:M48" si="11" t="shared">E47+E46+E43+E39+E25+E18</f>
        <v>119861.0</v>
      </c>
      <c r="F48" s="5" t="n">
        <f si="11" t="shared"/>
        <v>160424.0</v>
      </c>
      <c r="G48" s="5" t="n">
        <f si="11" t="shared"/>
        <v>99979.0</v>
      </c>
      <c r="H48" s="5" t="n">
        <f si="11" t="shared"/>
        <v>315453.0</v>
      </c>
      <c r="I48" s="5" t="n">
        <f si="11" t="shared"/>
        <v>76280.0</v>
      </c>
      <c r="J48" s="5" t="n">
        <f si="11" t="shared"/>
        <v>16181.0</v>
      </c>
      <c r="K48" s="5" t="n">
        <f si="11" t="shared"/>
        <v>8819.0</v>
      </c>
      <c r="L48" s="5" t="n">
        <f si="11" t="shared"/>
        <v>8210.0</v>
      </c>
      <c r="M48" s="5" t="n">
        <f si="11" t="shared"/>
        <v>55348.0</v>
      </c>
      <c r="N48" s="11" t="n">
        <f si="5" t="shared"/>
        <v>904709.0</v>
      </c>
      <c r="O48" s="5" t="n">
        <f>O47+O46+O43+O39+O25+O18</f>
        <v>2.4795472E7</v>
      </c>
      <c r="P48" s="5" t="n">
        <f>P47+P46+P43+P39+P25+P18</f>
        <v>5362440.0</v>
      </c>
      <c r="Q48" s="11" t="n">
        <f si="2" t="shared"/>
        <v>849361.0</v>
      </c>
      <c r="R48" s="6" t="n">
        <f si="0" t="shared"/>
        <v>6.313499207050948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4.880464326098226</v>
      </c>
      <c r="E49" s="6" t="n">
        <f ref="E49" si="13" t="shared">E48/$N$48*100</f>
        <v>13.248569429507167</v>
      </c>
      <c r="F49" s="6" t="n">
        <f ref="F49" si="14" t="shared">F48/$N$48*100</f>
        <v>17.732110546042982</v>
      </c>
      <c r="G49" s="6" t="n">
        <f ref="G49" si="15" t="shared">G48/$N$48*100</f>
        <v>11.050956716469052</v>
      </c>
      <c r="H49" s="6" t="n">
        <f ref="H49" si="16" t="shared">H48/$N$48*100</f>
        <v>34.86789674912043</v>
      </c>
      <c r="I49" s="6" t="n">
        <f ref="I49" si="17" t="shared">I48/$N$48*100</f>
        <v>8.431440385803612</v>
      </c>
      <c r="J49" s="6" t="n">
        <f ref="J49" si="18" t="shared">J48/$N$48*100</f>
        <v>1.7885308977803913</v>
      </c>
      <c r="K49" s="6" t="n">
        <f ref="K49" si="19" t="shared">K48/$N$48*100</f>
        <v>0.9747885784268754</v>
      </c>
      <c r="L49" s="6" t="n">
        <f ref="L49" si="20" t="shared">L48/$N$48*100</f>
        <v>0.9074741159864664</v>
      </c>
      <c r="M49" s="6" t="n">
        <f ref="M49" si="21" t="shared">M48/$N$48*100</f>
        <v>6.117768254764791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