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<sst xmlns="http://schemas.openxmlformats.org/spreadsheetml/2006/main" count="118" uniqueCount="73">
  <si>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</si>
  <si>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</si>
  <si>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</si>
  <si>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</si>
  <si>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</si>
  <si>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</si>
  <si>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</si>
  <si>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</si>
  <si>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</si>
  <si>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</si>
  <si>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</si>
  <si>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</si>
  <si>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</si>
  <si>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</si>
  <si>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</si>
  <si>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</si>
  <si>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</si>
  <si>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</si>
  <si>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</si>
  <si>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</si>
  <si>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</si>
  <si>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</si>
  <si>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</si>
  <si>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</si>
  <si>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</si>
  <si>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</si>
  <si>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</si>
  <si>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</si>
  <si>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</si>
  <si>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</si>
  <si>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</si>
  <si>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</si>
  <si>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</si>
  <si>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</si>
  <si>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</si>
  <si>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</si>
  <si>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</si>
  <si>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</si>
  <si>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</si>
  <si>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</si>
  <si>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</si>
  <si>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</si>
  <si>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</si>
  <si>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</si>
  <si>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</si>
  <si>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</si>
  <si>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</si>
  <si>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</si>
  <si>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</si>
  <si>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</si>
  <si>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</si>
  <si>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</si>
  <si>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</si>
  <si>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</si>
  <si>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</si>
  <si>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</si>
  <si>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</si>
  <si>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</si>
  <si>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</si>
  <si>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</si>
  <si>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</si>
  <si>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</si>
  <si>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</si>
  <si>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</si>
  <si>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</si>
  <si>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</si>
  <si>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</si>
  <si>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</si>
  <si>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</si>
  <si>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</si>
  <si>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</si>
  <si>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105年7月來臺旅客人次～按停留夜數分
Table 1-8  Visitor Arrivals  by Length of Stay,
July,2016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</si>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</sst>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4511.0</v>
      </c>
      <c r="E3" s="4" t="n">
        <v>18212.0</v>
      </c>
      <c r="F3" s="4" t="n">
        <v>38468.0</v>
      </c>
      <c r="G3" s="4" t="n">
        <v>38156.0</v>
      </c>
      <c r="H3" s="4" t="n">
        <v>36581.0</v>
      </c>
      <c r="I3" s="4" t="n">
        <v>7030.0</v>
      </c>
      <c r="J3" s="4" t="n">
        <v>1613.0</v>
      </c>
      <c r="K3" s="4" t="n">
        <v>256.0</v>
      </c>
      <c r="L3" s="4" t="n">
        <v>161.0</v>
      </c>
      <c r="M3" s="4" t="n">
        <v>6261.0</v>
      </c>
      <c r="N3" s="11" t="n">
        <f>SUM(D3:M3)</f>
        <v>151249.0</v>
      </c>
      <c r="O3" s="4" t="n">
        <v>1134717.0</v>
      </c>
      <c r="P3" s="4" t="n">
        <v>649647.0</v>
      </c>
      <c r="Q3" s="11" t="n">
        <f>SUM(D3:L3)</f>
        <v>144988.0</v>
      </c>
      <c r="R3" s="6" t="n">
        <f ref="R3:R48" si="0" t="shared">IF(P3&lt;&gt;0,P3/SUM(D3:L3),0)</f>
        <v>4.480694954065164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11268.0</v>
      </c>
      <c r="E4" s="5" t="n">
        <v>7745.0</v>
      </c>
      <c r="F4" s="5" t="n">
        <v>7874.0</v>
      </c>
      <c r="G4" s="5" t="n">
        <v>14125.0</v>
      </c>
      <c r="H4" s="5" t="n">
        <v>164983.0</v>
      </c>
      <c r="I4" s="5" t="n">
        <v>55804.0</v>
      </c>
      <c r="J4" s="5" t="n">
        <v>3200.0</v>
      </c>
      <c r="K4" s="5" t="n">
        <v>1083.0</v>
      </c>
      <c r="L4" s="5" t="n">
        <v>1858.0</v>
      </c>
      <c r="M4" s="5" t="n">
        <v>24080.0</v>
      </c>
      <c r="N4" s="11" t="n">
        <f ref="N4:N14" si="1" t="shared">SUM(D4:M4)</f>
        <v>292020.0</v>
      </c>
      <c r="O4" s="5" t="n">
        <v>3782778.0</v>
      </c>
      <c r="P4" s="5" t="n">
        <v>2030453.0</v>
      </c>
      <c r="Q4" s="11" t="n">
        <f ref="Q4:Q48" si="2" t="shared">SUM(D4:L4)</f>
        <v>267940.0</v>
      </c>
      <c r="R4" s="6" t="n">
        <f si="0" t="shared"/>
        <v>7.578013734418153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10460.0</v>
      </c>
      <c r="E5" s="5" t="n">
        <v>49320.0</v>
      </c>
      <c r="F5" s="5" t="n">
        <v>39998.0</v>
      </c>
      <c r="G5" s="5" t="n">
        <v>11428.0</v>
      </c>
      <c r="H5" s="5" t="n">
        <v>7155.0</v>
      </c>
      <c r="I5" s="5" t="n">
        <v>3799.0</v>
      </c>
      <c r="J5" s="5" t="n">
        <v>2579.0</v>
      </c>
      <c r="K5" s="5" t="n">
        <v>1920.0</v>
      </c>
      <c r="L5" s="5" t="n">
        <v>1014.0</v>
      </c>
      <c r="M5" s="5" t="n">
        <v>2652.0</v>
      </c>
      <c r="N5" s="11" t="n">
        <f si="1" t="shared"/>
        <v>130325.0</v>
      </c>
      <c r="O5" s="5" t="n">
        <v>1073684.0</v>
      </c>
      <c r="P5" s="5" t="n">
        <v>573070.0</v>
      </c>
      <c r="Q5" s="11" t="n">
        <f si="2" t="shared"/>
        <v>127673.0</v>
      </c>
      <c r="R5" s="6" t="n">
        <f si="0" t="shared"/>
        <v>4.488576284727389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2720.0</v>
      </c>
      <c r="E6" s="5" t="n">
        <v>8664.0</v>
      </c>
      <c r="F6" s="5" t="n">
        <v>30465.0</v>
      </c>
      <c r="G6" s="5" t="n">
        <v>12884.0</v>
      </c>
      <c r="H6" s="5" t="n">
        <v>7300.0</v>
      </c>
      <c r="I6" s="5" t="n">
        <v>1857.0</v>
      </c>
      <c r="J6" s="5" t="n">
        <v>682.0</v>
      </c>
      <c r="K6" s="5" t="n">
        <v>454.0</v>
      </c>
      <c r="L6" s="5" t="n">
        <v>313.0</v>
      </c>
      <c r="M6" s="5" t="n">
        <v>891.0</v>
      </c>
      <c r="N6" s="11" t="n">
        <f si="1" t="shared"/>
        <v>66230.0</v>
      </c>
      <c r="O6" s="5" t="n">
        <v>485948.0</v>
      </c>
      <c r="P6" s="5" t="n">
        <v>281485.0</v>
      </c>
      <c r="Q6" s="11" t="n">
        <f si="2" t="shared"/>
        <v>65339.0</v>
      </c>
      <c r="R6" s="6" t="n">
        <f si="0" t="shared"/>
        <v>4.308070218399425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229.0</v>
      </c>
      <c r="E7" s="5" t="n">
        <v>292.0</v>
      </c>
      <c r="F7" s="5" t="n">
        <v>334.0</v>
      </c>
      <c r="G7" s="5" t="n">
        <v>250.0</v>
      </c>
      <c r="H7" s="5" t="n">
        <v>532.0</v>
      </c>
      <c r="I7" s="5" t="n">
        <v>278.0</v>
      </c>
      <c r="J7" s="5" t="n">
        <v>254.0</v>
      </c>
      <c r="K7" s="5" t="n">
        <v>149.0</v>
      </c>
      <c r="L7" s="5" t="n">
        <v>89.0</v>
      </c>
      <c r="M7" s="5" t="n">
        <v>395.0</v>
      </c>
      <c r="N7" s="11" t="n">
        <f si="1" t="shared"/>
        <v>2802.0</v>
      </c>
      <c r="O7" s="5" t="n">
        <v>151513.0</v>
      </c>
      <c r="P7" s="5" t="n">
        <v>28343.0</v>
      </c>
      <c r="Q7" s="11" t="n">
        <f si="2" t="shared"/>
        <v>2407.0</v>
      </c>
      <c r="R7" s="6" t="n">
        <f si="0" t="shared"/>
        <v>11.775238886580807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107.0</v>
      </c>
      <c r="E8" s="5" t="n">
        <v>169.0</v>
      </c>
      <c r="F8" s="5" t="n">
        <v>189.0</v>
      </c>
      <c r="G8" s="5" t="n">
        <v>168.0</v>
      </c>
      <c r="H8" s="5" t="n">
        <v>272.0</v>
      </c>
      <c r="I8" s="5" t="n">
        <v>340.0</v>
      </c>
      <c r="J8" s="5" t="n">
        <v>147.0</v>
      </c>
      <c r="K8" s="5" t="n">
        <v>51.0</v>
      </c>
      <c r="L8" s="5" t="n">
        <v>15.0</v>
      </c>
      <c r="M8" s="5" t="n">
        <v>115.0</v>
      </c>
      <c r="N8" s="11" t="n">
        <f si="1" t="shared"/>
        <v>1573.0</v>
      </c>
      <c r="O8" s="5" t="n">
        <v>45158.0</v>
      </c>
      <c r="P8" s="5" t="n">
        <v>13120.0</v>
      </c>
      <c r="Q8" s="11" t="n">
        <f si="2" t="shared"/>
        <v>1458.0</v>
      </c>
      <c r="R8" s="6" t="n">
        <f si="0" t="shared"/>
        <v>8.998628257887518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872.0</v>
      </c>
      <c r="E9" s="5" t="n">
        <v>1193.0</v>
      </c>
      <c r="F9" s="5" t="n">
        <v>2017.0</v>
      </c>
      <c r="G9" s="5" t="n">
        <v>4090.0</v>
      </c>
      <c r="H9" s="5" t="n">
        <v>10388.0</v>
      </c>
      <c r="I9" s="5" t="n">
        <v>4370.0</v>
      </c>
      <c r="J9" s="5" t="n">
        <v>1312.0</v>
      </c>
      <c r="K9" s="5" t="n">
        <v>445.0</v>
      </c>
      <c r="L9" s="5" t="n">
        <v>267.0</v>
      </c>
      <c r="M9" s="5" t="n">
        <v>3643.0</v>
      </c>
      <c r="N9" s="11" t="n">
        <f si="1" t="shared"/>
        <v>28597.0</v>
      </c>
      <c r="O9" s="5" t="n">
        <v>881866.0</v>
      </c>
      <c r="P9" s="5" t="n">
        <v>201463.0</v>
      </c>
      <c r="Q9" s="11" t="n">
        <f si="2" t="shared"/>
        <v>24954.0</v>
      </c>
      <c r="R9" s="6" t="n">
        <f si="0" t="shared"/>
        <v>8.073375010018434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914.0</v>
      </c>
      <c r="E10" s="5" t="n">
        <v>2040.0</v>
      </c>
      <c r="F10" s="5" t="n">
        <v>3231.0</v>
      </c>
      <c r="G10" s="5" t="n">
        <v>3831.0</v>
      </c>
      <c r="H10" s="5" t="n">
        <v>7088.0</v>
      </c>
      <c r="I10" s="5" t="n">
        <v>3078.0</v>
      </c>
      <c r="J10" s="5" t="n">
        <v>2276.0</v>
      </c>
      <c r="K10" s="5" t="n">
        <v>353.0</v>
      </c>
      <c r="L10" s="5" t="n">
        <v>79.0</v>
      </c>
      <c r="M10" s="5" t="n">
        <v>273.0</v>
      </c>
      <c r="N10" s="11" t="n">
        <f si="1" t="shared"/>
        <v>23163.0</v>
      </c>
      <c r="O10" s="5" t="n">
        <v>220814.0</v>
      </c>
      <c r="P10" s="5" t="n">
        <v>173573.0</v>
      </c>
      <c r="Q10" s="11" t="n">
        <f si="2" t="shared"/>
        <v>22890.0</v>
      </c>
      <c r="R10" s="6" t="n">
        <f si="0" t="shared"/>
        <v>7.582918304936654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619.0</v>
      </c>
      <c r="E11" s="5" t="n">
        <v>423.0</v>
      </c>
      <c r="F11" s="5" t="n">
        <v>561.0</v>
      </c>
      <c r="G11" s="5" t="n">
        <v>622.0</v>
      </c>
      <c r="H11" s="5" t="n">
        <v>4266.0</v>
      </c>
      <c r="I11" s="5" t="n">
        <v>3269.0</v>
      </c>
      <c r="J11" s="5" t="n">
        <v>1486.0</v>
      </c>
      <c r="K11" s="5" t="n">
        <v>572.0</v>
      </c>
      <c r="L11" s="5" t="n">
        <v>129.0</v>
      </c>
      <c r="M11" s="5" t="n">
        <v>8715.0</v>
      </c>
      <c r="N11" s="11" t="n">
        <f si="1" t="shared"/>
        <v>20662.0</v>
      </c>
      <c r="O11" s="5" t="n">
        <v>7623400.0</v>
      </c>
      <c r="P11" s="5" t="n">
        <v>133435.0</v>
      </c>
      <c r="Q11" s="11" t="n">
        <f si="2" t="shared"/>
        <v>11947.0</v>
      </c>
      <c r="R11" s="6" t="n">
        <f si="0" t="shared"/>
        <v>11.16891269774839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519.0</v>
      </c>
      <c r="E12" s="5" t="n">
        <v>938.0</v>
      </c>
      <c r="F12" s="5" t="n">
        <v>1292.0</v>
      </c>
      <c r="G12" s="5" t="n">
        <v>728.0</v>
      </c>
      <c r="H12" s="5" t="n">
        <v>806.0</v>
      </c>
      <c r="I12" s="5" t="n">
        <v>526.0</v>
      </c>
      <c r="J12" s="5" t="n">
        <v>493.0</v>
      </c>
      <c r="K12" s="5" t="n">
        <v>317.0</v>
      </c>
      <c r="L12" s="5" t="n">
        <v>179.0</v>
      </c>
      <c r="M12" s="5" t="n">
        <v>4057.0</v>
      </c>
      <c r="N12" s="11" t="n">
        <f si="1" t="shared"/>
        <v>9855.0</v>
      </c>
      <c r="O12" s="5" t="n">
        <v>2539219.0</v>
      </c>
      <c r="P12" s="5" t="n">
        <v>59544.0</v>
      </c>
      <c r="Q12" s="11" t="n">
        <f si="2" t="shared"/>
        <v>5798.0</v>
      </c>
      <c r="R12" s="6" t="n">
        <f si="0" t="shared"/>
        <v>10.2697481890307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275.0</v>
      </c>
      <c r="E13" s="5" t="n">
        <v>716.0</v>
      </c>
      <c r="F13" s="5" t="n">
        <v>2193.0</v>
      </c>
      <c r="G13" s="5" t="n">
        <v>1439.0</v>
      </c>
      <c r="H13" s="5" t="n">
        <v>1488.0</v>
      </c>
      <c r="I13" s="5" t="n">
        <v>651.0</v>
      </c>
      <c r="J13" s="5" t="n">
        <v>358.0</v>
      </c>
      <c r="K13" s="5" t="n">
        <v>257.0</v>
      </c>
      <c r="L13" s="5" t="n">
        <v>207.0</v>
      </c>
      <c r="M13" s="5" t="n">
        <v>3593.0</v>
      </c>
      <c r="N13" s="11" t="n">
        <f si="1" t="shared"/>
        <v>11177.0</v>
      </c>
      <c r="O13" s="5" t="n">
        <v>2289164.0</v>
      </c>
      <c r="P13" s="5" t="n">
        <v>65341.0</v>
      </c>
      <c r="Q13" s="11" t="n">
        <f si="2" t="shared"/>
        <v>7584.0</v>
      </c>
      <c r="R13" s="6" t="n">
        <f si="0" t="shared"/>
        <v>8.615638185654008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109.0</v>
      </c>
      <c r="E14" s="5" t="n">
        <v>276.0</v>
      </c>
      <c r="F14" s="5" t="n">
        <v>606.0</v>
      </c>
      <c r="G14" s="5" t="n">
        <v>789.0</v>
      </c>
      <c r="H14" s="5" t="n">
        <v>1112.0</v>
      </c>
      <c r="I14" s="5" t="n">
        <v>1143.0</v>
      </c>
      <c r="J14" s="5" t="n">
        <v>874.0</v>
      </c>
      <c r="K14" s="5" t="n">
        <v>699.0</v>
      </c>
      <c r="L14" s="5" t="n">
        <v>883.0</v>
      </c>
      <c r="M14" s="5" t="n">
        <v>8804.0</v>
      </c>
      <c r="N14" s="11" t="n">
        <f si="1" t="shared"/>
        <v>15295.0</v>
      </c>
      <c r="O14" s="5" t="n">
        <v>6379952.0</v>
      </c>
      <c r="P14" s="5" t="n">
        <v>149005.0</v>
      </c>
      <c r="Q14" s="11" t="n">
        <f si="2" t="shared"/>
        <v>6491.0</v>
      </c>
      <c r="R14" s="6" t="n">
        <f si="0" t="shared"/>
        <v>22.955630873517176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56.0</v>
      </c>
      <c r="E15" s="5" t="n">
        <f ref="E15:M15" si="3" t="shared">E16-E9-E10-E11-E12-E13-E14</f>
        <v>117.0</v>
      </c>
      <c r="F15" s="5" t="n">
        <f si="3" t="shared"/>
        <v>123.0</v>
      </c>
      <c r="G15" s="5" t="n">
        <f si="3" t="shared"/>
        <v>109.0</v>
      </c>
      <c r="H15" s="5" t="n">
        <f si="3" t="shared"/>
        <v>220.0</v>
      </c>
      <c r="I15" s="5" t="n">
        <f si="3" t="shared"/>
        <v>236.0</v>
      </c>
      <c r="J15" s="5" t="n">
        <f si="3" t="shared"/>
        <v>164.0</v>
      </c>
      <c r="K15" s="5" t="n">
        <f si="3" t="shared"/>
        <v>48.0</v>
      </c>
      <c r="L15" s="5" t="n">
        <f si="3" t="shared"/>
        <v>35.0</v>
      </c>
      <c r="M15" s="5" t="n">
        <f si="3" t="shared"/>
        <v>105.0</v>
      </c>
      <c r="N15" s="5" t="n">
        <f ref="N15" si="4" t="shared">N16-N9-N10-N11-N12-N13-N14</f>
        <v>1213.0</v>
      </c>
      <c r="O15" s="5" t="n">
        <f>O16-O9-O10-O11-O12-O13-O14</f>
        <v>51448.0</v>
      </c>
      <c r="P15" s="5" t="n">
        <f>P16-P9-P10-P11-P12-P13-P14</f>
        <v>14139.0</v>
      </c>
      <c r="Q15" s="11" t="n">
        <f si="2" t="shared"/>
        <v>1108.0</v>
      </c>
      <c r="R15" s="6" t="n">
        <f si="0" t="shared"/>
        <v>12.760830324909747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3364.0</v>
      </c>
      <c r="E16" s="5" t="n">
        <v>5703.0</v>
      </c>
      <c r="F16" s="5" t="n">
        <v>10023.0</v>
      </c>
      <c r="G16" s="5" t="n">
        <v>11608.0</v>
      </c>
      <c r="H16" s="5" t="n">
        <v>25368.0</v>
      </c>
      <c r="I16" s="5" t="n">
        <v>13273.0</v>
      </c>
      <c r="J16" s="5" t="n">
        <v>6963.0</v>
      </c>
      <c r="K16" s="5" t="n">
        <v>2691.0</v>
      </c>
      <c r="L16" s="5" t="n">
        <v>1779.0</v>
      </c>
      <c r="M16" s="5" t="n">
        <v>29190.0</v>
      </c>
      <c r="N16" s="11" t="n">
        <f ref="N16:N48" si="5" t="shared">SUM(D16:M16)</f>
        <v>109962.0</v>
      </c>
      <c r="O16" s="5" t="n">
        <v>1.9985863E7</v>
      </c>
      <c r="P16" s="5" t="n">
        <v>796500.0</v>
      </c>
      <c r="Q16" s="11" t="n">
        <f si="2" t="shared"/>
        <v>80772.0</v>
      </c>
      <c r="R16" s="6" t="n">
        <f si="0" t="shared"/>
        <v>9.861090476897935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28.0</v>
      </c>
      <c r="E17" s="5" t="n">
        <f ref="E17:M17" si="6" t="shared">E18-E16-E3-E4-E5-E6-E7-E8</f>
        <v>49.0</v>
      </c>
      <c r="F17" s="5" t="n">
        <f si="6" t="shared"/>
        <v>55.0</v>
      </c>
      <c r="G17" s="5" t="n">
        <f si="6" t="shared"/>
        <v>68.0</v>
      </c>
      <c r="H17" s="5" t="n">
        <f si="6" t="shared"/>
        <v>161.0</v>
      </c>
      <c r="I17" s="5" t="n">
        <f si="6" t="shared"/>
        <v>120.0</v>
      </c>
      <c r="J17" s="5" t="n">
        <f si="6" t="shared"/>
        <v>50.0</v>
      </c>
      <c r="K17" s="5" t="n">
        <f si="6" t="shared"/>
        <v>145.0</v>
      </c>
      <c r="L17" s="5" t="n">
        <f si="6" t="shared"/>
        <v>20.0</v>
      </c>
      <c r="M17" s="5" t="n">
        <f si="6" t="shared"/>
        <v>227.0</v>
      </c>
      <c r="N17" s="11" t="n">
        <f si="5" t="shared"/>
        <v>923.0</v>
      </c>
      <c r="O17" s="5" t="n">
        <f>O18-O16-O3-O4-O5-O6-O7-O8</f>
        <v>174623.0</v>
      </c>
      <c r="P17" s="5" t="n">
        <f>P18-P16-P3-P4-P5-P6-P7-P8</f>
        <v>12643.0</v>
      </c>
      <c r="Q17" s="11" t="n">
        <f si="2" t="shared"/>
        <v>696.0</v>
      </c>
      <c r="R17" s="6" t="n">
        <f si="0" t="shared"/>
        <v>18.16522988505747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32687.0</v>
      </c>
      <c r="E18" s="5" t="n">
        <v>90154.0</v>
      </c>
      <c r="F18" s="5" t="n">
        <v>127406.0</v>
      </c>
      <c r="G18" s="5" t="n">
        <v>88687.0</v>
      </c>
      <c r="H18" s="5" t="n">
        <v>242352.0</v>
      </c>
      <c r="I18" s="5" t="n">
        <v>82501.0</v>
      </c>
      <c r="J18" s="5" t="n">
        <v>15488.0</v>
      </c>
      <c r="K18" s="5" t="n">
        <v>6749.0</v>
      </c>
      <c r="L18" s="5" t="n">
        <v>5249.0</v>
      </c>
      <c r="M18" s="5" t="n">
        <v>63811.0</v>
      </c>
      <c r="N18" s="11" t="n">
        <f si="5" t="shared"/>
        <v>755084.0</v>
      </c>
      <c r="O18" s="5" t="n">
        <v>2.6834284E7</v>
      </c>
      <c r="P18" s="5" t="n">
        <v>4385261.0</v>
      </c>
      <c r="Q18" s="11" t="n">
        <f si="2" t="shared"/>
        <v>691273.0</v>
      </c>
      <c r="R18" s="6" t="n">
        <f si="0" t="shared"/>
        <v>6.343746971167686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416.0</v>
      </c>
      <c r="E19" s="5" t="n">
        <v>785.0</v>
      </c>
      <c r="F19" s="5" t="n">
        <v>994.0</v>
      </c>
      <c r="G19" s="5" t="n">
        <v>784.0</v>
      </c>
      <c r="H19" s="5" t="n">
        <v>1496.0</v>
      </c>
      <c r="I19" s="5" t="n">
        <v>1131.0</v>
      </c>
      <c r="J19" s="5" t="n">
        <v>645.0</v>
      </c>
      <c r="K19" s="5" t="n">
        <v>279.0</v>
      </c>
      <c r="L19" s="5" t="n">
        <v>197.0</v>
      </c>
      <c r="M19" s="5" t="n">
        <v>500.0</v>
      </c>
      <c r="N19" s="11" t="n">
        <f si="5" t="shared"/>
        <v>7227.0</v>
      </c>
      <c r="O19" s="5" t="n">
        <v>220168.0</v>
      </c>
      <c r="P19" s="5" t="n">
        <v>70608.0</v>
      </c>
      <c r="Q19" s="11" t="n">
        <f si="2" t="shared"/>
        <v>6727.0</v>
      </c>
      <c r="R19" s="6" t="n">
        <f si="0" t="shared"/>
        <v>10.496209305782667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3048.0</v>
      </c>
      <c r="E20" s="5" t="n">
        <v>3341.0</v>
      </c>
      <c r="F20" s="5" t="n">
        <v>4241.0</v>
      </c>
      <c r="G20" s="5" t="n">
        <v>3666.0</v>
      </c>
      <c r="H20" s="5" t="n">
        <v>7675.0</v>
      </c>
      <c r="I20" s="5" t="n">
        <v>9033.0</v>
      </c>
      <c r="J20" s="5" t="n">
        <v>6914.0</v>
      </c>
      <c r="K20" s="5" t="n">
        <v>3151.0</v>
      </c>
      <c r="L20" s="5" t="n">
        <v>944.0</v>
      </c>
      <c r="M20" s="5" t="n">
        <v>1949.0</v>
      </c>
      <c r="N20" s="11" t="n">
        <f si="5" t="shared"/>
        <v>43962.0</v>
      </c>
      <c r="O20" s="5" t="n">
        <v>1083707.0</v>
      </c>
      <c r="P20" s="5" t="n">
        <v>538171.0</v>
      </c>
      <c r="Q20" s="11" t="n">
        <f si="2" t="shared"/>
        <v>42013.0</v>
      </c>
      <c r="R20" s="6" t="n">
        <f si="0" t="shared"/>
        <v>12.809630352509938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17.0</v>
      </c>
      <c r="E21" s="5" t="n">
        <v>26.0</v>
      </c>
      <c r="F21" s="5" t="n">
        <v>17.0</v>
      </c>
      <c r="G21" s="5" t="n">
        <v>15.0</v>
      </c>
      <c r="H21" s="5" t="n">
        <v>76.0</v>
      </c>
      <c r="I21" s="5" t="n">
        <v>34.0</v>
      </c>
      <c r="J21" s="5" t="n">
        <v>23.0</v>
      </c>
      <c r="K21" s="5" t="n">
        <v>12.0</v>
      </c>
      <c r="L21" s="5" t="n">
        <v>6.0</v>
      </c>
      <c r="M21" s="5" t="n">
        <v>47.0</v>
      </c>
      <c r="N21" s="11" t="n">
        <f si="5" t="shared"/>
        <v>273.0</v>
      </c>
      <c r="O21" s="5" t="n">
        <v>14184.0</v>
      </c>
      <c r="P21" s="5" t="n">
        <v>2583.0</v>
      </c>
      <c r="Q21" s="11" t="n">
        <f si="2" t="shared"/>
        <v>226.0</v>
      </c>
      <c r="R21" s="6" t="n">
        <f si="0" t="shared"/>
        <v>11.429203539823009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19.0</v>
      </c>
      <c r="E22" s="5" t="n">
        <v>25.0</v>
      </c>
      <c r="F22" s="5" t="n">
        <v>29.0</v>
      </c>
      <c r="G22" s="5" t="n">
        <v>35.0</v>
      </c>
      <c r="H22" s="5" t="n">
        <v>54.0</v>
      </c>
      <c r="I22" s="5" t="n">
        <v>62.0</v>
      </c>
      <c r="J22" s="5" t="n">
        <v>34.0</v>
      </c>
      <c r="K22" s="5" t="n">
        <v>9.0</v>
      </c>
      <c r="L22" s="5" t="n">
        <v>5.0</v>
      </c>
      <c r="M22" s="5" t="n">
        <v>73.0</v>
      </c>
      <c r="N22" s="11" t="n">
        <f si="5" t="shared"/>
        <v>345.0</v>
      </c>
      <c r="O22" s="5" t="n">
        <v>22927.0</v>
      </c>
      <c r="P22" s="5" t="n">
        <v>2922.0</v>
      </c>
      <c r="Q22" s="11" t="n">
        <f si="2" t="shared"/>
        <v>272.0</v>
      </c>
      <c r="R22" s="6" t="n">
        <f si="0" t="shared"/>
        <v>10.742647058823529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3.0</v>
      </c>
      <c r="F23" s="5" t="n">
        <v>5.0</v>
      </c>
      <c r="G23" s="5" t="n">
        <v>4.0</v>
      </c>
      <c r="H23" s="5" t="n">
        <v>8.0</v>
      </c>
      <c r="I23" s="5" t="n">
        <v>27.0</v>
      </c>
      <c r="J23" s="5" t="n">
        <v>20.0</v>
      </c>
      <c r="K23" s="5" t="n">
        <v>5.0</v>
      </c>
      <c r="L23" s="5" t="n">
        <v>0.0</v>
      </c>
      <c r="M23" s="5" t="n">
        <v>10.0</v>
      </c>
      <c r="N23" s="11" t="n">
        <f si="5" t="shared"/>
        <v>83.0</v>
      </c>
      <c r="O23" s="5" t="n">
        <v>3106.0</v>
      </c>
      <c r="P23" s="5" t="n">
        <v>1113.0</v>
      </c>
      <c r="Q23" s="11" t="n">
        <f si="2" t="shared"/>
        <v>73.0</v>
      </c>
      <c r="R23" s="6" t="n">
        <f si="0" t="shared"/>
        <v>15.246575342465754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31.0</v>
      </c>
      <c r="E24" s="5" t="n">
        <f ref="E24:M24" si="7" t="shared">E25-E19-E20-E21-E22-E23</f>
        <v>40.0</v>
      </c>
      <c r="F24" s="5" t="n">
        <f si="7" t="shared"/>
        <v>58.0</v>
      </c>
      <c r="G24" s="5" t="n">
        <f si="7" t="shared"/>
        <v>80.0</v>
      </c>
      <c r="H24" s="5" t="n">
        <f si="7" t="shared"/>
        <v>79.0</v>
      </c>
      <c r="I24" s="5" t="n">
        <f si="7" t="shared"/>
        <v>142.0</v>
      </c>
      <c r="J24" s="5" t="n">
        <f si="7" t="shared"/>
        <v>96.0</v>
      </c>
      <c r="K24" s="5" t="n">
        <f si="7" t="shared"/>
        <v>51.0</v>
      </c>
      <c r="L24" s="5" t="n">
        <f si="7" t="shared"/>
        <v>44.0</v>
      </c>
      <c r="M24" s="5" t="n">
        <f si="7" t="shared"/>
        <v>318.0</v>
      </c>
      <c r="N24" s="11" t="n">
        <f si="5" t="shared"/>
        <v>939.0</v>
      </c>
      <c r="O24" s="5" t="n">
        <f>O25-O19-O20-O21-O22-O23</f>
        <v>113629.0</v>
      </c>
      <c r="P24" s="5" t="n">
        <f>P25-P19-P20-P21-P22-P23</f>
        <v>10359.0</v>
      </c>
      <c r="Q24" s="11" t="n">
        <f si="2" t="shared"/>
        <v>621.0</v>
      </c>
      <c r="R24" s="6" t="n">
        <f si="0" t="shared"/>
        <v>16.681159420289855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3532.0</v>
      </c>
      <c r="E25" s="5" t="n">
        <v>4220.0</v>
      </c>
      <c r="F25" s="5" t="n">
        <v>5344.0</v>
      </c>
      <c r="G25" s="5" t="n">
        <v>4584.0</v>
      </c>
      <c r="H25" s="5" t="n">
        <v>9388.0</v>
      </c>
      <c r="I25" s="5" t="n">
        <v>10429.0</v>
      </c>
      <c r="J25" s="5" t="n">
        <v>7732.0</v>
      </c>
      <c r="K25" s="5" t="n">
        <v>3507.0</v>
      </c>
      <c r="L25" s="5" t="n">
        <v>1196.0</v>
      </c>
      <c r="M25" s="5" t="n">
        <v>2897.0</v>
      </c>
      <c r="N25" s="11" t="n">
        <f si="5" t="shared"/>
        <v>52829.0</v>
      </c>
      <c r="O25" s="5" t="n">
        <v>1457721.0</v>
      </c>
      <c r="P25" s="5" t="n">
        <v>625756.0</v>
      </c>
      <c r="Q25" s="11" t="n">
        <f si="2" t="shared"/>
        <v>49932.0</v>
      </c>
      <c r="R25" s="6" t="n">
        <f si="0" t="shared"/>
        <v>12.532163742690058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34.0</v>
      </c>
      <c r="E26" s="5" t="n">
        <v>56.0</v>
      </c>
      <c r="F26" s="5" t="n">
        <v>60.0</v>
      </c>
      <c r="G26" s="5" t="n">
        <v>39.0</v>
      </c>
      <c r="H26" s="5" t="n">
        <v>103.0</v>
      </c>
      <c r="I26" s="5" t="n">
        <v>119.0</v>
      </c>
      <c r="J26" s="5" t="n">
        <v>100.0</v>
      </c>
      <c r="K26" s="5" t="n">
        <v>14.0</v>
      </c>
      <c r="L26" s="5" t="n">
        <v>7.0</v>
      </c>
      <c r="M26" s="5" t="n">
        <v>10.0</v>
      </c>
      <c r="N26" s="11" t="n">
        <f si="5" t="shared"/>
        <v>542.0</v>
      </c>
      <c r="O26" s="5" t="n">
        <v>8464.0</v>
      </c>
      <c r="P26" s="5" t="n">
        <v>5708.0</v>
      </c>
      <c r="Q26" s="11" t="n">
        <f si="2" t="shared"/>
        <v>532.0</v>
      </c>
      <c r="R26" s="6" t="n">
        <f si="0" t="shared"/>
        <v>10.729323308270677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251.0</v>
      </c>
      <c r="E27" s="5" t="n">
        <v>333.0</v>
      </c>
      <c r="F27" s="5" t="n">
        <v>334.0</v>
      </c>
      <c r="G27" s="5" t="n">
        <v>251.0</v>
      </c>
      <c r="H27" s="5" t="n">
        <v>470.0</v>
      </c>
      <c r="I27" s="5" t="n">
        <v>549.0</v>
      </c>
      <c r="J27" s="5" t="n">
        <v>464.0</v>
      </c>
      <c r="K27" s="5" t="n">
        <v>167.0</v>
      </c>
      <c r="L27" s="5" t="n">
        <v>162.0</v>
      </c>
      <c r="M27" s="5" t="n">
        <v>211.0</v>
      </c>
      <c r="N27" s="11" t="n">
        <f si="5" t="shared"/>
        <v>3192.0</v>
      </c>
      <c r="O27" s="5" t="n">
        <v>91928.0</v>
      </c>
      <c r="P27" s="5" t="n">
        <v>41461.0</v>
      </c>
      <c r="Q27" s="11" t="n">
        <f si="2" t="shared"/>
        <v>2981.0</v>
      </c>
      <c r="R27" s="6" t="n">
        <f si="0" t="shared"/>
        <v>13.908419993290842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265.0</v>
      </c>
      <c r="E28" s="5" t="n">
        <v>479.0</v>
      </c>
      <c r="F28" s="5" t="n">
        <v>435.0</v>
      </c>
      <c r="G28" s="5" t="n">
        <v>386.0</v>
      </c>
      <c r="H28" s="5" t="n">
        <v>628.0</v>
      </c>
      <c r="I28" s="5" t="n">
        <v>632.0</v>
      </c>
      <c r="J28" s="5" t="n">
        <v>329.0</v>
      </c>
      <c r="K28" s="5" t="n">
        <v>163.0</v>
      </c>
      <c r="L28" s="5" t="n">
        <v>106.0</v>
      </c>
      <c r="M28" s="5" t="n">
        <v>152.0</v>
      </c>
      <c r="N28" s="11" t="n">
        <f si="5" t="shared"/>
        <v>3575.0</v>
      </c>
      <c r="O28" s="5" t="n">
        <v>72363.0</v>
      </c>
      <c r="P28" s="5" t="n">
        <v>36804.0</v>
      </c>
      <c r="Q28" s="11" t="n">
        <f si="2" t="shared"/>
        <v>3423.0</v>
      </c>
      <c r="R28" s="6" t="n">
        <f si="0" t="shared"/>
        <v>10.751971954425942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143.0</v>
      </c>
      <c r="E29" s="5" t="n">
        <v>206.0</v>
      </c>
      <c r="F29" s="5" t="n">
        <v>166.0</v>
      </c>
      <c r="G29" s="5" t="n">
        <v>110.0</v>
      </c>
      <c r="H29" s="5" t="n">
        <v>183.0</v>
      </c>
      <c r="I29" s="5" t="n">
        <v>155.0</v>
      </c>
      <c r="J29" s="5" t="n">
        <v>90.0</v>
      </c>
      <c r="K29" s="5" t="n">
        <v>47.0</v>
      </c>
      <c r="L29" s="5" t="n">
        <v>36.0</v>
      </c>
      <c r="M29" s="5" t="n">
        <v>92.0</v>
      </c>
      <c r="N29" s="11" t="n">
        <f si="5" t="shared"/>
        <v>1228.0</v>
      </c>
      <c r="O29" s="5" t="n">
        <v>38172.0</v>
      </c>
      <c r="P29" s="5" t="n">
        <v>11073.0</v>
      </c>
      <c r="Q29" s="11" t="n">
        <f si="2" t="shared"/>
        <v>1136.0</v>
      </c>
      <c r="R29" s="6" t="n">
        <f si="0" t="shared"/>
        <v>9.747359154929578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320.0</v>
      </c>
      <c r="E30" s="5" t="n">
        <v>154.0</v>
      </c>
      <c r="F30" s="5" t="n">
        <v>216.0</v>
      </c>
      <c r="G30" s="5" t="n">
        <v>125.0</v>
      </c>
      <c r="H30" s="5" t="n">
        <v>289.0</v>
      </c>
      <c r="I30" s="5" t="n">
        <v>256.0</v>
      </c>
      <c r="J30" s="5" t="n">
        <v>169.0</v>
      </c>
      <c r="K30" s="5" t="n">
        <v>54.0</v>
      </c>
      <c r="L30" s="5" t="n">
        <v>33.0</v>
      </c>
      <c r="M30" s="5" t="n">
        <v>35.0</v>
      </c>
      <c r="N30" s="11" t="n">
        <f si="5" t="shared"/>
        <v>1651.0</v>
      </c>
      <c r="O30" s="5" t="n">
        <v>21127.0</v>
      </c>
      <c r="P30" s="5" t="n">
        <v>14706.0</v>
      </c>
      <c r="Q30" s="11" t="n">
        <f si="2" t="shared"/>
        <v>1616.0</v>
      </c>
      <c r="R30" s="6" t="n">
        <f si="0" t="shared"/>
        <v>9.100247524752476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47.0</v>
      </c>
      <c r="E31" s="5" t="n">
        <v>88.0</v>
      </c>
      <c r="F31" s="5" t="n">
        <v>68.0</v>
      </c>
      <c r="G31" s="5" t="n">
        <v>98.0</v>
      </c>
      <c r="H31" s="5" t="n">
        <v>141.0</v>
      </c>
      <c r="I31" s="5" t="n">
        <v>248.0</v>
      </c>
      <c r="J31" s="5" t="n">
        <v>88.0</v>
      </c>
      <c r="K31" s="5" t="n">
        <v>26.0</v>
      </c>
      <c r="L31" s="5" t="n">
        <v>28.0</v>
      </c>
      <c r="M31" s="5" t="n">
        <v>19.0</v>
      </c>
      <c r="N31" s="11" t="n">
        <f si="5" t="shared"/>
        <v>851.0</v>
      </c>
      <c r="O31" s="5" t="n">
        <v>15142.0</v>
      </c>
      <c r="P31" s="5" t="n">
        <v>9284.0</v>
      </c>
      <c r="Q31" s="11" t="n">
        <f si="2" t="shared"/>
        <v>832.0</v>
      </c>
      <c r="R31" s="6" t="n">
        <f si="0" t="shared"/>
        <v>11.158653846153847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65.0</v>
      </c>
      <c r="E32" s="5" t="n">
        <v>88.0</v>
      </c>
      <c r="F32" s="5" t="n">
        <v>91.0</v>
      </c>
      <c r="G32" s="5" t="n">
        <v>64.0</v>
      </c>
      <c r="H32" s="5" t="n">
        <v>122.0</v>
      </c>
      <c r="I32" s="5" t="n">
        <v>159.0</v>
      </c>
      <c r="J32" s="5" t="n">
        <v>92.0</v>
      </c>
      <c r="K32" s="5" t="n">
        <v>42.0</v>
      </c>
      <c r="L32" s="5" t="n">
        <v>36.0</v>
      </c>
      <c r="M32" s="5" t="n">
        <v>65.0</v>
      </c>
      <c r="N32" s="11" t="n">
        <f si="5" t="shared"/>
        <v>824.0</v>
      </c>
      <c r="O32" s="5" t="n">
        <v>25317.0</v>
      </c>
      <c r="P32" s="5" t="n">
        <v>9965.0</v>
      </c>
      <c r="Q32" s="11" t="n">
        <f si="2" t="shared"/>
        <v>759.0</v>
      </c>
      <c r="R32" s="6" t="n">
        <f si="0" t="shared"/>
        <v>13.129117259552043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312.0</v>
      </c>
      <c r="E33" s="5" t="n">
        <v>787.0</v>
      </c>
      <c r="F33" s="5" t="n">
        <v>715.0</v>
      </c>
      <c r="G33" s="5" t="n">
        <v>488.0</v>
      </c>
      <c r="H33" s="5" t="n">
        <v>817.0</v>
      </c>
      <c r="I33" s="5" t="n">
        <v>544.0</v>
      </c>
      <c r="J33" s="5" t="n">
        <v>334.0</v>
      </c>
      <c r="K33" s="5" t="n">
        <v>163.0</v>
      </c>
      <c r="L33" s="5" t="n">
        <v>131.0</v>
      </c>
      <c r="M33" s="5" t="n">
        <v>342.0</v>
      </c>
      <c r="N33" s="11" t="n">
        <f si="5" t="shared"/>
        <v>4633.0</v>
      </c>
      <c r="O33" s="5" t="n">
        <v>143219.0</v>
      </c>
      <c r="P33" s="5" t="n">
        <v>40488.0</v>
      </c>
      <c r="Q33" s="11" t="n">
        <f si="2" t="shared"/>
        <v>4291.0</v>
      </c>
      <c r="R33" s="6" t="n">
        <f si="0" t="shared"/>
        <v>9.435562805872756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29.0</v>
      </c>
      <c r="E34" s="5" t="n">
        <v>52.0</v>
      </c>
      <c r="F34" s="5" t="n">
        <v>53.0</v>
      </c>
      <c r="G34" s="5" t="n">
        <v>37.0</v>
      </c>
      <c r="H34" s="5" t="n">
        <v>122.0</v>
      </c>
      <c r="I34" s="5" t="n">
        <v>93.0</v>
      </c>
      <c r="J34" s="5" t="n">
        <v>53.0</v>
      </c>
      <c r="K34" s="5" t="n">
        <v>39.0</v>
      </c>
      <c r="L34" s="5" t="n">
        <v>21.0</v>
      </c>
      <c r="M34" s="5" t="n">
        <v>21.0</v>
      </c>
      <c r="N34" s="11" t="n">
        <f si="5" t="shared"/>
        <v>520.0</v>
      </c>
      <c r="O34" s="5" t="n">
        <v>13496.0</v>
      </c>
      <c r="P34" s="5" t="n">
        <v>6565.0</v>
      </c>
      <c r="Q34" s="11" t="n">
        <f si="2" t="shared"/>
        <v>499.0</v>
      </c>
      <c r="R34" s="6" t="n">
        <f si="0" t="shared"/>
        <v>13.156312625250502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21.0</v>
      </c>
      <c r="E35" s="5" t="n">
        <v>11.0</v>
      </c>
      <c r="F35" s="5" t="n">
        <v>9.0</v>
      </c>
      <c r="G35" s="5" t="n">
        <v>12.0</v>
      </c>
      <c r="H35" s="5" t="n">
        <v>71.0</v>
      </c>
      <c r="I35" s="5" t="n">
        <v>11.0</v>
      </c>
      <c r="J35" s="5" t="n">
        <v>4.0</v>
      </c>
      <c r="K35" s="5" t="n">
        <v>3.0</v>
      </c>
      <c r="L35" s="5" t="n">
        <v>4.0</v>
      </c>
      <c r="M35" s="5" t="n">
        <v>10.0</v>
      </c>
      <c r="N35" s="11" t="n">
        <f si="5" t="shared"/>
        <v>156.0</v>
      </c>
      <c r="O35" s="5" t="n">
        <v>2929.0</v>
      </c>
      <c r="P35" s="5" t="n">
        <v>1139.0</v>
      </c>
      <c r="Q35" s="11" t="n">
        <f si="2" t="shared"/>
        <v>146.0</v>
      </c>
      <c r="R35" s="6" t="n">
        <f si="0" t="shared"/>
        <v>7.801369863013699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25.0</v>
      </c>
      <c r="E36" s="5" t="n">
        <v>56.0</v>
      </c>
      <c r="F36" s="5" t="n">
        <v>66.0</v>
      </c>
      <c r="G36" s="5" t="n">
        <v>63.0</v>
      </c>
      <c r="H36" s="5" t="n">
        <v>133.0</v>
      </c>
      <c r="I36" s="5" t="n">
        <v>170.0</v>
      </c>
      <c r="J36" s="5" t="n">
        <v>87.0</v>
      </c>
      <c r="K36" s="5" t="n">
        <v>34.0</v>
      </c>
      <c r="L36" s="5" t="n">
        <v>18.0</v>
      </c>
      <c r="M36" s="5" t="n">
        <v>28.0</v>
      </c>
      <c r="N36" s="11" t="n">
        <f si="5" t="shared"/>
        <v>680.0</v>
      </c>
      <c r="O36" s="5" t="n">
        <v>12420.0</v>
      </c>
      <c r="P36" s="5" t="n">
        <v>7921.0</v>
      </c>
      <c r="Q36" s="11" t="n">
        <f si="2" t="shared"/>
        <v>652.0</v>
      </c>
      <c r="R36" s="6" t="n">
        <f si="0" t="shared"/>
        <v>12.14877300613497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57.0</v>
      </c>
      <c r="E37" s="5" t="n">
        <v>81.0</v>
      </c>
      <c r="F37" s="5" t="n">
        <v>80.0</v>
      </c>
      <c r="G37" s="5" t="n">
        <v>41.0</v>
      </c>
      <c r="H37" s="5" t="n">
        <v>124.0</v>
      </c>
      <c r="I37" s="5" t="n">
        <v>159.0</v>
      </c>
      <c r="J37" s="5" t="n">
        <v>30.0</v>
      </c>
      <c r="K37" s="5" t="n">
        <v>33.0</v>
      </c>
      <c r="L37" s="5" t="n">
        <v>19.0</v>
      </c>
      <c r="M37" s="5" t="n">
        <v>100.0</v>
      </c>
      <c r="N37" s="11" t="n">
        <f si="5" t="shared"/>
        <v>724.0</v>
      </c>
      <c r="O37" s="5" t="n">
        <v>31873.0</v>
      </c>
      <c r="P37" s="5" t="n">
        <v>6867.0</v>
      </c>
      <c r="Q37" s="11" t="n">
        <f si="2" t="shared"/>
        <v>624.0</v>
      </c>
      <c r="R37" s="6" t="n">
        <f si="0" t="shared"/>
        <v>11.004807692307692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221.0</v>
      </c>
      <c r="E38" s="5" t="n">
        <f ref="E38:M38" si="8" t="shared">E39-E26-E27-E28-E29-E30-E31-E32-E33-E34-E35-E36-E37</f>
        <v>305.0</v>
      </c>
      <c r="F38" s="5" t="n">
        <f si="8" t="shared"/>
        <v>325.0</v>
      </c>
      <c r="G38" s="5" t="n">
        <f si="8" t="shared"/>
        <v>345.0</v>
      </c>
      <c r="H38" s="5" t="n">
        <f si="8" t="shared"/>
        <v>940.0</v>
      </c>
      <c r="I38" s="5" t="n">
        <f si="8" t="shared"/>
        <v>606.0</v>
      </c>
      <c r="J38" s="5" t="n">
        <f si="8" t="shared"/>
        <v>313.0</v>
      </c>
      <c r="K38" s="5" t="n">
        <f si="8" t="shared"/>
        <v>131.0</v>
      </c>
      <c r="L38" s="5" t="n">
        <f si="8" t="shared"/>
        <v>114.0</v>
      </c>
      <c r="M38" s="5" t="n">
        <f si="8" t="shared"/>
        <v>207.0</v>
      </c>
      <c r="N38" s="11" t="n">
        <f si="5" t="shared"/>
        <v>3507.0</v>
      </c>
      <c r="O38" s="5" t="n">
        <f>O39-O26-O27-O28-O29-O30-O31-O32-O33-O34-O35-O36-O37</f>
        <v>93930.0</v>
      </c>
      <c r="P38" s="5" t="n">
        <f>P39-P26-P27-P28-P29-P30-P31-P32-P33-P34-P35-P36-P37</f>
        <v>36647.0</v>
      </c>
      <c r="Q38" s="11" t="n">
        <f si="2" t="shared"/>
        <v>3300.0</v>
      </c>
      <c r="R38" s="6" t="n">
        <f si="0" t="shared"/>
        <v>11.105151515151515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1790.0</v>
      </c>
      <c r="E39" s="5" t="n">
        <v>2696.0</v>
      </c>
      <c r="F39" s="5" t="n">
        <v>2618.0</v>
      </c>
      <c r="G39" s="5" t="n">
        <v>2059.0</v>
      </c>
      <c r="H39" s="5" t="n">
        <v>4143.0</v>
      </c>
      <c r="I39" s="5" t="n">
        <v>3701.0</v>
      </c>
      <c r="J39" s="5" t="n">
        <v>2153.0</v>
      </c>
      <c r="K39" s="5" t="n">
        <v>916.0</v>
      </c>
      <c r="L39" s="5" t="n">
        <v>715.0</v>
      </c>
      <c r="M39" s="5" t="n">
        <v>1292.0</v>
      </c>
      <c r="N39" s="11" t="n">
        <f si="5" t="shared"/>
        <v>22083.0</v>
      </c>
      <c r="O39" s="5" t="n">
        <v>570380.0</v>
      </c>
      <c r="P39" s="5" t="n">
        <v>228628.0</v>
      </c>
      <c r="Q39" s="11" t="n">
        <f si="2" t="shared"/>
        <v>20791.0</v>
      </c>
      <c r="R39" s="6" t="n">
        <f si="0" t="shared"/>
        <v>10.996488865374442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289.0</v>
      </c>
      <c r="E40" s="5" t="n">
        <v>582.0</v>
      </c>
      <c r="F40" s="5" t="n">
        <v>648.0</v>
      </c>
      <c r="G40" s="5" t="n">
        <v>491.0</v>
      </c>
      <c r="H40" s="5" t="n">
        <v>1181.0</v>
      </c>
      <c r="I40" s="5" t="n">
        <v>1159.0</v>
      </c>
      <c r="J40" s="5" t="n">
        <v>483.0</v>
      </c>
      <c r="K40" s="5" t="n">
        <v>114.0</v>
      </c>
      <c r="L40" s="5" t="n">
        <v>85.0</v>
      </c>
      <c r="M40" s="5" t="n">
        <v>144.0</v>
      </c>
      <c r="N40" s="11" t="n">
        <f si="5" t="shared"/>
        <v>5176.0</v>
      </c>
      <c r="O40" s="5" t="n">
        <v>77105.0</v>
      </c>
      <c r="P40" s="5" t="n">
        <v>46529.0</v>
      </c>
      <c r="Q40" s="11" t="n">
        <f si="2" t="shared"/>
        <v>5032.0</v>
      </c>
      <c r="R40" s="6" t="n">
        <f si="0" t="shared"/>
        <v>9.246621621621621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48.0</v>
      </c>
      <c r="E41" s="5" t="n">
        <v>95.0</v>
      </c>
      <c r="F41" s="5" t="n">
        <v>96.0</v>
      </c>
      <c r="G41" s="5" t="n">
        <v>78.0</v>
      </c>
      <c r="H41" s="5" t="n">
        <v>148.0</v>
      </c>
      <c r="I41" s="5" t="n">
        <v>165.0</v>
      </c>
      <c r="J41" s="5" t="n">
        <v>87.0</v>
      </c>
      <c r="K41" s="5" t="n">
        <v>40.0</v>
      </c>
      <c r="L41" s="5" t="n">
        <v>28.0</v>
      </c>
      <c r="M41" s="5" t="n">
        <v>60.0</v>
      </c>
      <c r="N41" s="11" t="n">
        <f si="5" t="shared"/>
        <v>845.0</v>
      </c>
      <c r="O41" s="5" t="n">
        <v>29049.0</v>
      </c>
      <c r="P41" s="5" t="n">
        <v>9227.0</v>
      </c>
      <c r="Q41" s="11" t="n">
        <f si="2" t="shared"/>
        <v>785.0</v>
      </c>
      <c r="R41" s="6" t="n">
        <f si="0" t="shared"/>
        <v>11.754140127388535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6.0</v>
      </c>
      <c r="F42" s="5" t="n">
        <f si="9" t="shared"/>
        <v>18.0</v>
      </c>
      <c r="G42" s="5" t="n">
        <f si="9" t="shared"/>
        <v>11.0</v>
      </c>
      <c r="H42" s="5" t="n">
        <f si="9" t="shared"/>
        <v>102.0</v>
      </c>
      <c r="I42" s="5" t="n">
        <f si="9" t="shared"/>
        <v>29.0</v>
      </c>
      <c r="J42" s="5" t="n">
        <f si="9" t="shared"/>
        <v>33.0</v>
      </c>
      <c r="K42" s="5" t="n">
        <f si="9" t="shared"/>
        <v>15.0</v>
      </c>
      <c r="L42" s="5" t="n">
        <f si="9" t="shared"/>
        <v>5.0</v>
      </c>
      <c r="M42" s="5" t="n">
        <f si="9" t="shared"/>
        <v>40.0</v>
      </c>
      <c r="N42" s="11" t="n">
        <f si="5" t="shared"/>
        <v>264.0</v>
      </c>
      <c r="O42" s="5" t="n">
        <f>O43-O40-O41</f>
        <v>20644.0</v>
      </c>
      <c r="P42" s="5" t="n">
        <f>P43-P40-P41</f>
        <v>2797.0</v>
      </c>
      <c r="Q42" s="11" t="n">
        <f si="2" t="shared"/>
        <v>224.0</v>
      </c>
      <c r="R42" s="6" t="n">
        <f si="0" t="shared"/>
        <v>12.486607142857142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342.0</v>
      </c>
      <c r="E43" s="5" t="n">
        <v>683.0</v>
      </c>
      <c r="F43" s="5" t="n">
        <v>762.0</v>
      </c>
      <c r="G43" s="5" t="n">
        <v>580.0</v>
      </c>
      <c r="H43" s="5" t="n">
        <v>1431.0</v>
      </c>
      <c r="I43" s="5" t="n">
        <v>1353.0</v>
      </c>
      <c r="J43" s="5" t="n">
        <v>603.0</v>
      </c>
      <c r="K43" s="5" t="n">
        <v>169.0</v>
      </c>
      <c r="L43" s="5" t="n">
        <v>118.0</v>
      </c>
      <c r="M43" s="5" t="n">
        <v>244.0</v>
      </c>
      <c r="N43" s="11" t="n">
        <f si="5" t="shared"/>
        <v>6285.0</v>
      </c>
      <c r="O43" s="5" t="n">
        <v>126798.0</v>
      </c>
      <c r="P43" s="5" t="n">
        <v>58553.0</v>
      </c>
      <c r="Q43" s="11" t="n">
        <f si="2" t="shared"/>
        <v>6041.0</v>
      </c>
      <c r="R43" s="6" t="n">
        <f si="0" t="shared"/>
        <v>9.692600562820726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16.0</v>
      </c>
      <c r="F44" s="8" t="n">
        <v>22.0</v>
      </c>
      <c r="G44" s="8" t="n">
        <v>22.0</v>
      </c>
      <c r="H44" s="8" t="n">
        <v>58.0</v>
      </c>
      <c r="I44" s="8" t="n">
        <v>52.0</v>
      </c>
      <c r="J44" s="8" t="n">
        <v>54.0</v>
      </c>
      <c r="K44" s="8" t="n">
        <v>40.0</v>
      </c>
      <c r="L44" s="8" t="n">
        <v>33.0</v>
      </c>
      <c r="M44" s="8" t="n">
        <v>288.0</v>
      </c>
      <c r="N44" s="11" t="n">
        <f si="5" t="shared"/>
        <v>593.0</v>
      </c>
      <c r="O44" s="8" t="n">
        <v>103201.0</v>
      </c>
      <c r="P44" s="8" t="n">
        <v>6795.0</v>
      </c>
      <c r="Q44" s="11" t="n">
        <f si="2" t="shared"/>
        <v>305.0</v>
      </c>
      <c r="R44" s="6" t="n">
        <f si="0" t="shared"/>
        <v>22.278688524590162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3.0</v>
      </c>
      <c r="E45" s="8" t="n">
        <f ref="E45:M45" si="10" t="shared">E46-E44</f>
        <v>63.0</v>
      </c>
      <c r="F45" s="8" t="n">
        <f si="10" t="shared"/>
        <v>35.0</v>
      </c>
      <c r="G45" s="8" t="n">
        <f si="10" t="shared"/>
        <v>44.0</v>
      </c>
      <c r="H45" s="8" t="n">
        <f si="10" t="shared"/>
        <v>93.0</v>
      </c>
      <c r="I45" s="8" t="n">
        <f si="10" t="shared"/>
        <v>57.0</v>
      </c>
      <c r="J45" s="8" t="n">
        <f si="10" t="shared"/>
        <v>45.0</v>
      </c>
      <c r="K45" s="8" t="n">
        <f si="10" t="shared"/>
        <v>17.0</v>
      </c>
      <c r="L45" s="8" t="n">
        <f si="10" t="shared"/>
        <v>7.0</v>
      </c>
      <c r="M45" s="8" t="n">
        <f si="10" t="shared"/>
        <v>166.0</v>
      </c>
      <c r="N45" s="11" t="n">
        <f si="5" t="shared"/>
        <v>530.0</v>
      </c>
      <c r="O45" s="8" t="n">
        <f>O46-O44</f>
        <v>88027.0</v>
      </c>
      <c r="P45" s="8" t="n">
        <f>P46-P44</f>
        <v>3909.0</v>
      </c>
      <c r="Q45" s="11" t="n">
        <f si="2" t="shared"/>
        <v>364.0</v>
      </c>
      <c r="R45" s="6" t="n">
        <f si="0" t="shared"/>
        <v>10.739010989010989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11.0</v>
      </c>
      <c r="E46" s="8" t="n">
        <v>79.0</v>
      </c>
      <c r="F46" s="8" t="n">
        <v>57.0</v>
      </c>
      <c r="G46" s="8" t="n">
        <v>66.0</v>
      </c>
      <c r="H46" s="8" t="n">
        <v>151.0</v>
      </c>
      <c r="I46" s="8" t="n">
        <v>109.0</v>
      </c>
      <c r="J46" s="8" t="n">
        <v>99.0</v>
      </c>
      <c r="K46" s="8" t="n">
        <v>57.0</v>
      </c>
      <c r="L46" s="8" t="n">
        <v>40.0</v>
      </c>
      <c r="M46" s="8" t="n">
        <v>454.0</v>
      </c>
      <c r="N46" s="11" t="n">
        <f si="5" t="shared"/>
        <v>1123.0</v>
      </c>
      <c r="O46" s="8" t="n">
        <v>191228.0</v>
      </c>
      <c r="P46" s="8" t="n">
        <v>10704.0</v>
      </c>
      <c r="Q46" s="11" t="n">
        <f si="2" t="shared"/>
        <v>669.0</v>
      </c>
      <c r="R46" s="6" t="n">
        <f si="0" t="shared"/>
        <v>16.0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3.0</v>
      </c>
      <c r="E47" s="5" t="n">
        <v>4.0</v>
      </c>
      <c r="F47" s="5" t="n">
        <v>9.0</v>
      </c>
      <c r="G47" s="5" t="n">
        <v>7.0</v>
      </c>
      <c r="H47" s="5" t="n">
        <v>9.0</v>
      </c>
      <c r="I47" s="5" t="n">
        <v>8.0</v>
      </c>
      <c r="J47" s="5" t="n">
        <v>3.0</v>
      </c>
      <c r="K47" s="5" t="n">
        <v>0.0</v>
      </c>
      <c r="L47" s="5" t="n">
        <v>1.0</v>
      </c>
      <c r="M47" s="5" t="n">
        <v>72.0</v>
      </c>
      <c r="N47" s="11" t="n">
        <f si="5" t="shared"/>
        <v>116.0</v>
      </c>
      <c r="O47" s="5" t="n">
        <v>27469.0</v>
      </c>
      <c r="P47" s="5" t="n">
        <v>338.0</v>
      </c>
      <c r="Q47" s="11" t="n">
        <f si="2" t="shared"/>
        <v>44.0</v>
      </c>
      <c r="R47" s="6" t="n">
        <f si="0" t="shared"/>
        <v>7.681818181818182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38365.0</v>
      </c>
      <c r="E48" s="5" t="n">
        <f ref="E48:M48" si="11" t="shared">E47+E46+E43+E39+E25+E18</f>
        <v>97836.0</v>
      </c>
      <c r="F48" s="5" t="n">
        <f si="11" t="shared"/>
        <v>136196.0</v>
      </c>
      <c r="G48" s="5" t="n">
        <f si="11" t="shared"/>
        <v>95983.0</v>
      </c>
      <c r="H48" s="5" t="n">
        <f si="11" t="shared"/>
        <v>257474.0</v>
      </c>
      <c r="I48" s="5" t="n">
        <f si="11" t="shared"/>
        <v>98101.0</v>
      </c>
      <c r="J48" s="5" t="n">
        <f si="11" t="shared"/>
        <v>26078.0</v>
      </c>
      <c r="K48" s="5" t="n">
        <f si="11" t="shared"/>
        <v>11398.0</v>
      </c>
      <c r="L48" s="5" t="n">
        <f si="11" t="shared"/>
        <v>7319.0</v>
      </c>
      <c r="M48" s="5" t="n">
        <f si="11" t="shared"/>
        <v>68770.0</v>
      </c>
      <c r="N48" s="11" t="n">
        <f si="5" t="shared"/>
        <v>837520.0</v>
      </c>
      <c r="O48" s="5" t="n">
        <f>O47+O46+O43+O39+O25+O18</f>
        <v>2.920788E7</v>
      </c>
      <c r="P48" s="5" t="n">
        <f>P47+P46+P43+P39+P25+P18</f>
        <v>5309240.0</v>
      </c>
      <c r="Q48" s="11" t="n">
        <f si="2" t="shared"/>
        <v>768750.0</v>
      </c>
      <c r="R48" s="6" t="n">
        <f si="0" t="shared"/>
        <v>6.9063284552845525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4.580786130480466</v>
      </c>
      <c r="E49" s="6" t="n">
        <f ref="E49" si="13" t="shared">E48/$N$48*100</f>
        <v>11.681631483427262</v>
      </c>
      <c r="F49" s="6" t="n">
        <f ref="F49" si="14" t="shared">F48/$N$48*100</f>
        <v>16.261820613239088</v>
      </c>
      <c r="G49" s="6" t="n">
        <f ref="G49" si="15" t="shared">G48/$N$48*100</f>
        <v>11.460383035629</v>
      </c>
      <c r="H49" s="6" t="n">
        <f ref="H49" si="16" t="shared">H48/$N$48*100</f>
        <v>30.742430031521632</v>
      </c>
      <c r="I49" s="6" t="n">
        <f ref="I49" si="17" t="shared">I48/$N$48*100</f>
        <v>11.713272518865221</v>
      </c>
      <c r="J49" s="6" t="n">
        <f ref="J49" si="18" t="shared">J48/$N$48*100</f>
        <v>3.1137166873626896</v>
      </c>
      <c r="K49" s="6" t="n">
        <f ref="K49" si="19" t="shared">K48/$N$48*100</f>
        <v>1.3609227242334512</v>
      </c>
      <c r="L49" s="6" t="n">
        <f ref="L49" si="20" t="shared">L48/$N$48*100</f>
        <v>0.8738895787563282</v>
      </c>
      <c r="M49" s="6" t="n">
        <f ref="M49" si="21" t="shared">M48/$N$48*100</f>
        <v>8.211147196484859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