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<sst xmlns="http://schemas.openxmlformats.org/spreadsheetml/2006/main" count="118" uniqueCount="73">
  <si>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</si>
  <si>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</si>
  <si>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</si>
  <si>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</si>
  <si>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</si>
  <si>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</si>
  <si>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</si>
  <si>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</si>
  <si>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</si>
  <si>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</si>
  <si>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</si>
  <si>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</si>
  <si>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</si>
  <si>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</si>
  <si>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</si>
  <si>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</si>
  <si>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</si>
  <si>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</si>
  <si>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</si>
  <si>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</si>
  <si>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</si>
  <si>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</si>
  <si>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</si>
  <si>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</si>
  <si>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</si>
  <si>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</si>
  <si>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</si>
  <si>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</si>
  <si>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</si>
  <si>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</si>
  <si>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</si>
  <si>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</si>
  <si>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</si>
  <si>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</si>
  <si>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</si>
  <si>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</si>
  <si>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</si>
  <si>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</si>
  <si>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</si>
  <si>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</si>
  <si>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</si>
  <si>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</si>
  <si>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</si>
  <si>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</si>
  <si>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</si>
  <si>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</si>
  <si>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</si>
  <si>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</si>
  <si>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</si>
  <si>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</si>
  <si>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</si>
  <si>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</si>
  <si>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</si>
  <si>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</si>
  <si>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</si>
  <si>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</si>
  <si>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</si>
  <si>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</si>
  <si>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</si>
  <si>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</si>
  <si>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</si>
  <si>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</si>
  <si>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</si>
  <si>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</si>
  <si>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</si>
  <si>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</si>
  <si>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</si>
  <si>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</si>
  <si>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</si>
  <si>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</si>
  <si>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</si>
  <si>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105年9月來臺旅客人次～按停留夜數分
Table 1-8  Visitor Arrivals  by Length of Stay,
September,2016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</si>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</sst>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5205.0</v>
      </c>
      <c r="E3" s="4" t="n">
        <v>20123.0</v>
      </c>
      <c r="F3" s="4" t="n">
        <v>33630.0</v>
      </c>
      <c r="G3" s="4" t="n">
        <v>24489.0</v>
      </c>
      <c r="H3" s="4" t="n">
        <v>18495.0</v>
      </c>
      <c r="I3" s="4" t="n">
        <v>3833.0</v>
      </c>
      <c r="J3" s="4" t="n">
        <v>970.0</v>
      </c>
      <c r="K3" s="4" t="n">
        <v>186.0</v>
      </c>
      <c r="L3" s="4" t="n">
        <v>218.0</v>
      </c>
      <c r="M3" s="4" t="n">
        <v>3367.0</v>
      </c>
      <c r="N3" s="11" t="n">
        <f>SUM(D3:M3)</f>
        <v>110516.0</v>
      </c>
      <c r="O3" s="4" t="n">
        <v>593906.0</v>
      </c>
      <c r="P3" s="4" t="n">
        <v>434011.0</v>
      </c>
      <c r="Q3" s="11" t="n">
        <f>SUM(D3:L3)</f>
        <v>107149.0</v>
      </c>
      <c r="R3" s="6" t="n">
        <f ref="R3:R48" si="0" t="shared">IF(P3&lt;&gt;0,P3/SUM(D3:L3),0)</f>
        <v>4.0505371025394545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7150.0</v>
      </c>
      <c r="E4" s="5" t="n">
        <v>6274.0</v>
      </c>
      <c r="F4" s="5" t="n">
        <v>8667.0</v>
      </c>
      <c r="G4" s="5" t="n">
        <v>11775.0</v>
      </c>
      <c r="H4" s="5" t="n">
        <v>83427.0</v>
      </c>
      <c r="I4" s="5" t="n">
        <v>26977.0</v>
      </c>
      <c r="J4" s="5" t="n">
        <v>2010.0</v>
      </c>
      <c r="K4" s="5" t="n">
        <v>1134.0</v>
      </c>
      <c r="L4" s="5" t="n">
        <v>1304.0</v>
      </c>
      <c r="M4" s="5" t="n">
        <v>13895.0</v>
      </c>
      <c r="N4" s="11" t="n">
        <f ref="N4:N14" si="1" t="shared">SUM(D4:M4)</f>
        <v>162613.0</v>
      </c>
      <c r="O4" s="5" t="n">
        <v>1969611.0</v>
      </c>
      <c r="P4" s="5" t="n">
        <v>1114281.0</v>
      </c>
      <c r="Q4" s="11" t="n">
        <f ref="Q4:Q48" si="2" t="shared">SUM(D4:L4)</f>
        <v>148718.0</v>
      </c>
      <c r="R4" s="6" t="n">
        <f si="0" t="shared"/>
        <v>7.492576554283946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10935.0</v>
      </c>
      <c r="E5" s="5" t="n">
        <v>52908.0</v>
      </c>
      <c r="F5" s="5" t="n">
        <v>52294.0</v>
      </c>
      <c r="G5" s="5" t="n">
        <v>15125.0</v>
      </c>
      <c r="H5" s="5" t="n">
        <v>8750.0</v>
      </c>
      <c r="I5" s="5" t="n">
        <v>4840.0</v>
      </c>
      <c r="J5" s="5" t="n">
        <v>2825.0</v>
      </c>
      <c r="K5" s="5" t="n">
        <v>2188.0</v>
      </c>
      <c r="L5" s="5" t="n">
        <v>923.0</v>
      </c>
      <c r="M5" s="5" t="n">
        <v>3741.0</v>
      </c>
      <c r="N5" s="11" t="n">
        <f si="1" t="shared"/>
        <v>154529.0</v>
      </c>
      <c r="O5" s="5" t="n">
        <v>878871.0</v>
      </c>
      <c r="P5" s="5" t="n">
        <v>660931.0</v>
      </c>
      <c r="Q5" s="11" t="n">
        <f si="2" t="shared"/>
        <v>150788.0</v>
      </c>
      <c r="R5" s="6" t="n">
        <f si="0" t="shared"/>
        <v>4.383180359179776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2275.0</v>
      </c>
      <c r="E6" s="5" t="n">
        <v>8919.0</v>
      </c>
      <c r="F6" s="5" t="n">
        <v>34068.0</v>
      </c>
      <c r="G6" s="5" t="n">
        <v>12776.0</v>
      </c>
      <c r="H6" s="5" t="n">
        <v>5233.0</v>
      </c>
      <c r="I6" s="5" t="n">
        <v>1189.0</v>
      </c>
      <c r="J6" s="5" t="n">
        <v>534.0</v>
      </c>
      <c r="K6" s="5" t="n">
        <v>458.0</v>
      </c>
      <c r="L6" s="5" t="n">
        <v>363.0</v>
      </c>
      <c r="M6" s="5" t="n">
        <v>1469.0</v>
      </c>
      <c r="N6" s="11" t="n">
        <f si="1" t="shared"/>
        <v>67284.0</v>
      </c>
      <c r="O6" s="5" t="n">
        <v>354892.0</v>
      </c>
      <c r="P6" s="5" t="n">
        <v>273565.0</v>
      </c>
      <c r="Q6" s="11" t="n">
        <f si="2" t="shared"/>
        <v>65815.0</v>
      </c>
      <c r="R6" s="6" t="n">
        <f si="0" t="shared"/>
        <v>4.156575248803464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190.0</v>
      </c>
      <c r="E7" s="5" t="n">
        <v>262.0</v>
      </c>
      <c r="F7" s="5" t="n">
        <v>314.0</v>
      </c>
      <c r="G7" s="5" t="n">
        <v>292.0</v>
      </c>
      <c r="H7" s="5" t="n">
        <v>430.0</v>
      </c>
      <c r="I7" s="5" t="n">
        <v>198.0</v>
      </c>
      <c r="J7" s="5" t="n">
        <v>208.0</v>
      </c>
      <c r="K7" s="5" t="n">
        <v>161.0</v>
      </c>
      <c r="L7" s="5" t="n">
        <v>48.0</v>
      </c>
      <c r="M7" s="5" t="n">
        <v>386.0</v>
      </c>
      <c r="N7" s="11" t="n">
        <f si="1" t="shared"/>
        <v>2489.0</v>
      </c>
      <c r="O7" s="5" t="n">
        <v>89160.0</v>
      </c>
      <c r="P7" s="5" t="n">
        <v>23478.0</v>
      </c>
      <c r="Q7" s="11" t="n">
        <f si="2" t="shared"/>
        <v>2103.0</v>
      </c>
      <c r="R7" s="6" t="n">
        <f si="0" t="shared"/>
        <v>11.164051355206848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84.0</v>
      </c>
      <c r="E8" s="5" t="n">
        <v>183.0</v>
      </c>
      <c r="F8" s="5" t="n">
        <v>278.0</v>
      </c>
      <c r="G8" s="5" t="n">
        <v>170.0</v>
      </c>
      <c r="H8" s="5" t="n">
        <v>287.0</v>
      </c>
      <c r="I8" s="5" t="n">
        <v>213.0</v>
      </c>
      <c r="J8" s="5" t="n">
        <v>103.0</v>
      </c>
      <c r="K8" s="5" t="n">
        <v>56.0</v>
      </c>
      <c r="L8" s="5" t="n">
        <v>30.0</v>
      </c>
      <c r="M8" s="5" t="n">
        <v>67.0</v>
      </c>
      <c r="N8" s="11" t="n">
        <f si="1" t="shared"/>
        <v>1471.0</v>
      </c>
      <c r="O8" s="5" t="n">
        <v>22855.0</v>
      </c>
      <c r="P8" s="5" t="n">
        <v>12701.0</v>
      </c>
      <c r="Q8" s="11" t="n">
        <f si="2" t="shared"/>
        <v>1404.0</v>
      </c>
      <c r="R8" s="6" t="n">
        <f si="0" t="shared"/>
        <v>9.046296296296296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1412.0</v>
      </c>
      <c r="E9" s="5" t="n">
        <v>1190.0</v>
      </c>
      <c r="F9" s="5" t="n">
        <v>2639.0</v>
      </c>
      <c r="G9" s="5" t="n">
        <v>4503.0</v>
      </c>
      <c r="H9" s="5" t="n">
        <v>14485.0</v>
      </c>
      <c r="I9" s="5" t="n">
        <v>5017.0</v>
      </c>
      <c r="J9" s="5" t="n">
        <v>1172.0</v>
      </c>
      <c r="K9" s="5" t="n">
        <v>443.0</v>
      </c>
      <c r="L9" s="5" t="n">
        <v>288.0</v>
      </c>
      <c r="M9" s="5" t="n">
        <v>1520.0</v>
      </c>
      <c r="N9" s="11" t="n">
        <f si="1" t="shared"/>
        <v>32669.0</v>
      </c>
      <c r="O9" s="5" t="n">
        <v>505123.0</v>
      </c>
      <c r="P9" s="5" t="n">
        <v>233264.0</v>
      </c>
      <c r="Q9" s="11" t="n">
        <f si="2" t="shared"/>
        <v>31149.0</v>
      </c>
      <c r="R9" s="6" t="n">
        <f si="0" t="shared"/>
        <v>7.488651321069697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1060.0</v>
      </c>
      <c r="E10" s="5" t="n">
        <v>2277.0</v>
      </c>
      <c r="F10" s="5" t="n">
        <v>3708.0</v>
      </c>
      <c r="G10" s="5" t="n">
        <v>4724.0</v>
      </c>
      <c r="H10" s="5" t="n">
        <v>8572.0</v>
      </c>
      <c r="I10" s="5" t="n">
        <v>3348.0</v>
      </c>
      <c r="J10" s="5" t="n">
        <v>525.0</v>
      </c>
      <c r="K10" s="5" t="n">
        <v>170.0</v>
      </c>
      <c r="L10" s="5" t="n">
        <v>76.0</v>
      </c>
      <c r="M10" s="5" t="n">
        <v>579.0</v>
      </c>
      <c r="N10" s="11" t="n">
        <f si="1" t="shared"/>
        <v>25039.0</v>
      </c>
      <c r="O10" s="5" t="n">
        <v>169381.0</v>
      </c>
      <c r="P10" s="5" t="n">
        <v>143848.0</v>
      </c>
      <c r="Q10" s="11" t="n">
        <f si="2" t="shared"/>
        <v>24460.0</v>
      </c>
      <c r="R10" s="6" t="n">
        <f si="0" t="shared"/>
        <v>5.880948487326247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438.0</v>
      </c>
      <c r="E11" s="5" t="n">
        <v>346.0</v>
      </c>
      <c r="F11" s="5" t="n">
        <v>508.0</v>
      </c>
      <c r="G11" s="5" t="n">
        <v>569.0</v>
      </c>
      <c r="H11" s="5" t="n">
        <v>1364.0</v>
      </c>
      <c r="I11" s="5" t="n">
        <v>1080.0</v>
      </c>
      <c r="J11" s="5" t="n">
        <v>544.0</v>
      </c>
      <c r="K11" s="5" t="n">
        <v>303.0</v>
      </c>
      <c r="L11" s="5" t="n">
        <v>154.0</v>
      </c>
      <c r="M11" s="5" t="n">
        <v>7993.0</v>
      </c>
      <c r="N11" s="11" t="n">
        <f si="1" t="shared"/>
        <v>13299.0</v>
      </c>
      <c r="O11" s="5" t="n">
        <v>6951427.0</v>
      </c>
      <c r="P11" s="5" t="n">
        <v>62685.0</v>
      </c>
      <c r="Q11" s="11" t="n">
        <f si="2" t="shared"/>
        <v>5306.0</v>
      </c>
      <c r="R11" s="6" t="n">
        <f si="0" t="shared"/>
        <v>11.813984168865435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602.0</v>
      </c>
      <c r="E12" s="5" t="n">
        <v>759.0</v>
      </c>
      <c r="F12" s="5" t="n">
        <v>1463.0</v>
      </c>
      <c r="G12" s="5" t="n">
        <v>769.0</v>
      </c>
      <c r="H12" s="5" t="n">
        <v>786.0</v>
      </c>
      <c r="I12" s="5" t="n">
        <v>411.0</v>
      </c>
      <c r="J12" s="5" t="n">
        <v>281.0</v>
      </c>
      <c r="K12" s="5" t="n">
        <v>236.0</v>
      </c>
      <c r="L12" s="5" t="n">
        <v>201.0</v>
      </c>
      <c r="M12" s="5" t="n">
        <v>6042.0</v>
      </c>
      <c r="N12" s="11" t="n">
        <f si="1" t="shared"/>
        <v>11550.0</v>
      </c>
      <c r="O12" s="5" t="n">
        <v>3007096.0</v>
      </c>
      <c r="P12" s="5" t="n">
        <v>51817.0</v>
      </c>
      <c r="Q12" s="11" t="n">
        <f si="2" t="shared"/>
        <v>5508.0</v>
      </c>
      <c r="R12" s="6" t="n">
        <f si="0" t="shared"/>
        <v>9.40758896151053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333.0</v>
      </c>
      <c r="E13" s="5" t="n">
        <v>1151.0</v>
      </c>
      <c r="F13" s="5" t="n">
        <v>3149.0</v>
      </c>
      <c r="G13" s="5" t="n">
        <v>1997.0</v>
      </c>
      <c r="H13" s="5" t="n">
        <v>1340.0</v>
      </c>
      <c r="I13" s="5" t="n">
        <v>628.0</v>
      </c>
      <c r="J13" s="5" t="n">
        <v>496.0</v>
      </c>
      <c r="K13" s="5" t="n">
        <v>185.0</v>
      </c>
      <c r="L13" s="5" t="n">
        <v>148.0</v>
      </c>
      <c r="M13" s="5" t="n">
        <v>3092.0</v>
      </c>
      <c r="N13" s="11" t="n">
        <f si="1" t="shared"/>
        <v>12519.0</v>
      </c>
      <c r="O13" s="5" t="n">
        <v>1924807.0</v>
      </c>
      <c r="P13" s="5" t="n">
        <v>66202.0</v>
      </c>
      <c r="Q13" s="11" t="n">
        <f si="2" t="shared"/>
        <v>9427.0</v>
      </c>
      <c r="R13" s="6" t="n">
        <f si="0" t="shared"/>
        <v>7.022594674870054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161.0</v>
      </c>
      <c r="E14" s="5" t="n">
        <v>418.0</v>
      </c>
      <c r="F14" s="5" t="n">
        <v>825.0</v>
      </c>
      <c r="G14" s="5" t="n">
        <v>1130.0</v>
      </c>
      <c r="H14" s="5" t="n">
        <v>1193.0</v>
      </c>
      <c r="I14" s="5" t="n">
        <v>674.0</v>
      </c>
      <c r="J14" s="5" t="n">
        <v>548.0</v>
      </c>
      <c r="K14" s="5" t="n">
        <v>509.0</v>
      </c>
      <c r="L14" s="5" t="n">
        <v>865.0</v>
      </c>
      <c r="M14" s="5" t="n">
        <v>7936.0</v>
      </c>
      <c r="N14" s="11" t="n">
        <f si="1" t="shared"/>
        <v>14259.0</v>
      </c>
      <c r="O14" s="5" t="n">
        <v>5905132.0</v>
      </c>
      <c r="P14" s="5" t="n">
        <v>128888.0</v>
      </c>
      <c r="Q14" s="11" t="n">
        <f si="2" t="shared"/>
        <v>6323.0</v>
      </c>
      <c r="R14" s="6" t="n">
        <f si="0" t="shared"/>
        <v>20.383994939111183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114.0</v>
      </c>
      <c r="E15" s="5" t="n">
        <f ref="E15:M15" si="3" t="shared">E16-E9-E10-E11-E12-E13-E14</f>
        <v>127.0</v>
      </c>
      <c r="F15" s="5" t="n">
        <f si="3" t="shared"/>
        <v>197.0</v>
      </c>
      <c r="G15" s="5" t="n">
        <f si="3" t="shared"/>
        <v>118.0</v>
      </c>
      <c r="H15" s="5" t="n">
        <f si="3" t="shared"/>
        <v>280.0</v>
      </c>
      <c r="I15" s="5" t="n">
        <f si="3" t="shared"/>
        <v>250.0</v>
      </c>
      <c r="J15" s="5" t="n">
        <f si="3" t="shared"/>
        <v>154.0</v>
      </c>
      <c r="K15" s="5" t="n">
        <f si="3" t="shared"/>
        <v>52.0</v>
      </c>
      <c r="L15" s="5" t="n">
        <f si="3" t="shared"/>
        <v>37.0</v>
      </c>
      <c r="M15" s="5" t="n">
        <f si="3" t="shared"/>
        <v>210.0</v>
      </c>
      <c r="N15" s="5" t="n">
        <f ref="N15" si="4" t="shared">N16-N9-N10-N11-N12-N13-N14</f>
        <v>1539.0</v>
      </c>
      <c r="O15" s="5" t="n">
        <f>O16-O9-O10-O11-O12-O13-O14</f>
        <v>54247.0</v>
      </c>
      <c r="P15" s="5" t="n">
        <f>P16-P9-P10-P11-P12-P13-P14</f>
        <v>14600.0</v>
      </c>
      <c r="Q15" s="11" t="n">
        <f si="2" t="shared"/>
        <v>1329.0</v>
      </c>
      <c r="R15" s="6" t="n">
        <f si="0" t="shared"/>
        <v>10.985703536493604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4120.0</v>
      </c>
      <c r="E16" s="5" t="n">
        <v>6268.0</v>
      </c>
      <c r="F16" s="5" t="n">
        <v>12489.0</v>
      </c>
      <c r="G16" s="5" t="n">
        <v>13810.0</v>
      </c>
      <c r="H16" s="5" t="n">
        <v>28020.0</v>
      </c>
      <c r="I16" s="5" t="n">
        <v>11408.0</v>
      </c>
      <c r="J16" s="5" t="n">
        <v>3720.0</v>
      </c>
      <c r="K16" s="5" t="n">
        <v>1898.0</v>
      </c>
      <c r="L16" s="5" t="n">
        <v>1769.0</v>
      </c>
      <c r="M16" s="5" t="n">
        <v>27372.0</v>
      </c>
      <c r="N16" s="11" t="n">
        <f ref="N16:N48" si="5" t="shared">SUM(D16:M16)</f>
        <v>110874.0</v>
      </c>
      <c r="O16" s="5" t="n">
        <v>1.8517213E7</v>
      </c>
      <c r="P16" s="5" t="n">
        <v>701304.0</v>
      </c>
      <c r="Q16" s="11" t="n">
        <f si="2" t="shared"/>
        <v>83502.0</v>
      </c>
      <c r="R16" s="6" t="n">
        <f si="0" t="shared"/>
        <v>8.398649134152475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39.0</v>
      </c>
      <c r="E17" s="5" t="n">
        <f ref="E17:M17" si="6" t="shared">E18-E16-E3-E4-E5-E6-E7-E8</f>
        <v>73.0</v>
      </c>
      <c r="F17" s="5" t="n">
        <f si="6" t="shared"/>
        <v>72.0</v>
      </c>
      <c r="G17" s="5" t="n">
        <f si="6" t="shared"/>
        <v>89.0</v>
      </c>
      <c r="H17" s="5" t="n">
        <f si="6" t="shared"/>
        <v>122.0</v>
      </c>
      <c r="I17" s="5" t="n">
        <f si="6" t="shared"/>
        <v>108.0</v>
      </c>
      <c r="J17" s="5" t="n">
        <f si="6" t="shared"/>
        <v>36.0</v>
      </c>
      <c r="K17" s="5" t="n">
        <f si="6" t="shared"/>
        <v>131.0</v>
      </c>
      <c r="L17" s="5" t="n">
        <f si="6" t="shared"/>
        <v>17.0</v>
      </c>
      <c r="M17" s="5" t="n">
        <f si="6" t="shared"/>
        <v>87.0</v>
      </c>
      <c r="N17" s="11" t="n">
        <f si="5" t="shared"/>
        <v>774.0</v>
      </c>
      <c r="O17" s="5" t="n">
        <f>O18-O16-O3-O4-O5-O6-O7-O8</f>
        <v>61851.0</v>
      </c>
      <c r="P17" s="5" t="n">
        <f>P18-P16-P3-P4-P5-P6-P7-P8</f>
        <v>11516.0</v>
      </c>
      <c r="Q17" s="11" t="n">
        <f si="2" t="shared"/>
        <v>687.0</v>
      </c>
      <c r="R17" s="6" t="n">
        <f si="0" t="shared"/>
        <v>16.7627365356623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29998.0</v>
      </c>
      <c r="E18" s="5" t="n">
        <v>95010.0</v>
      </c>
      <c r="F18" s="5" t="n">
        <v>141812.0</v>
      </c>
      <c r="G18" s="5" t="n">
        <v>78526.0</v>
      </c>
      <c r="H18" s="5" t="n">
        <v>144764.0</v>
      </c>
      <c r="I18" s="5" t="n">
        <v>48766.0</v>
      </c>
      <c r="J18" s="5" t="n">
        <v>10406.0</v>
      </c>
      <c r="K18" s="5" t="n">
        <v>6212.0</v>
      </c>
      <c r="L18" s="5" t="n">
        <v>4672.0</v>
      </c>
      <c r="M18" s="5" t="n">
        <v>50384.0</v>
      </c>
      <c r="N18" s="11" t="n">
        <f si="5" t="shared"/>
        <v>610550.0</v>
      </c>
      <c r="O18" s="5" t="n">
        <v>2.2488359E7</v>
      </c>
      <c r="P18" s="5" t="n">
        <v>3231787.0</v>
      </c>
      <c r="Q18" s="11" t="n">
        <f si="2" t="shared"/>
        <v>560166.0</v>
      </c>
      <c r="R18" s="6" t="n">
        <f si="0" t="shared"/>
        <v>5.769338017659051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382.0</v>
      </c>
      <c r="E19" s="5" t="n">
        <v>647.0</v>
      </c>
      <c r="F19" s="5" t="n">
        <v>1054.0</v>
      </c>
      <c r="G19" s="5" t="n">
        <v>784.0</v>
      </c>
      <c r="H19" s="5" t="n">
        <v>1371.0</v>
      </c>
      <c r="I19" s="5" t="n">
        <v>824.0</v>
      </c>
      <c r="J19" s="5" t="n">
        <v>459.0</v>
      </c>
      <c r="K19" s="5" t="n">
        <v>269.0</v>
      </c>
      <c r="L19" s="5" t="n">
        <v>177.0</v>
      </c>
      <c r="M19" s="5" t="n">
        <v>529.0</v>
      </c>
      <c r="N19" s="11" t="n">
        <f si="5" t="shared"/>
        <v>6496.0</v>
      </c>
      <c r="O19" s="5" t="n">
        <v>98985.0</v>
      </c>
      <c r="P19" s="5" t="n">
        <v>59545.0</v>
      </c>
      <c r="Q19" s="11" t="n">
        <f si="2" t="shared"/>
        <v>5967.0</v>
      </c>
      <c r="R19" s="6" t="n">
        <f si="0" t="shared"/>
        <v>9.979051449639686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2841.0</v>
      </c>
      <c r="E20" s="5" t="n">
        <v>3566.0</v>
      </c>
      <c r="F20" s="5" t="n">
        <v>4080.0</v>
      </c>
      <c r="G20" s="5" t="n">
        <v>3533.0</v>
      </c>
      <c r="H20" s="5" t="n">
        <v>6229.0</v>
      </c>
      <c r="I20" s="5" t="n">
        <v>5725.0</v>
      </c>
      <c r="J20" s="5" t="n">
        <v>2497.0</v>
      </c>
      <c r="K20" s="5" t="n">
        <v>1481.0</v>
      </c>
      <c r="L20" s="5" t="n">
        <v>921.0</v>
      </c>
      <c r="M20" s="5" t="n">
        <v>2495.0</v>
      </c>
      <c r="N20" s="11" t="n">
        <f si="5" t="shared"/>
        <v>33368.0</v>
      </c>
      <c r="O20" s="5" t="n">
        <v>516774.0</v>
      </c>
      <c r="P20" s="5" t="n">
        <v>323197.0</v>
      </c>
      <c r="Q20" s="11" t="n">
        <f si="2" t="shared"/>
        <v>30873.0</v>
      </c>
      <c r="R20" s="6" t="n">
        <f si="0" t="shared"/>
        <v>10.468597156091082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11.0</v>
      </c>
      <c r="E21" s="5" t="n">
        <v>18.0</v>
      </c>
      <c r="F21" s="5" t="n">
        <v>20.0</v>
      </c>
      <c r="G21" s="5" t="n">
        <v>18.0</v>
      </c>
      <c r="H21" s="5" t="n">
        <v>24.0</v>
      </c>
      <c r="I21" s="5" t="n">
        <v>19.0</v>
      </c>
      <c r="J21" s="5" t="n">
        <v>17.0</v>
      </c>
      <c r="K21" s="5" t="n">
        <v>14.0</v>
      </c>
      <c r="L21" s="5" t="n">
        <v>5.0</v>
      </c>
      <c r="M21" s="5" t="n">
        <v>26.0</v>
      </c>
      <c r="N21" s="11" t="n">
        <f si="5" t="shared"/>
        <v>172.0</v>
      </c>
      <c r="O21" s="5" t="n">
        <v>6090.0</v>
      </c>
      <c r="P21" s="5" t="n">
        <v>2002.0</v>
      </c>
      <c r="Q21" s="11" t="n">
        <f si="2" t="shared"/>
        <v>146.0</v>
      </c>
      <c r="R21" s="6" t="n">
        <f si="0" t="shared"/>
        <v>13.712328767123287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6.0</v>
      </c>
      <c r="E22" s="5" t="n">
        <v>21.0</v>
      </c>
      <c r="F22" s="5" t="n">
        <v>28.0</v>
      </c>
      <c r="G22" s="5" t="n">
        <v>21.0</v>
      </c>
      <c r="H22" s="5" t="n">
        <v>40.0</v>
      </c>
      <c r="I22" s="5" t="n">
        <v>30.0</v>
      </c>
      <c r="J22" s="5" t="n">
        <v>22.0</v>
      </c>
      <c r="K22" s="5" t="n">
        <v>14.0</v>
      </c>
      <c r="L22" s="5" t="n">
        <v>11.0</v>
      </c>
      <c r="M22" s="5" t="n">
        <v>28.0</v>
      </c>
      <c r="N22" s="11" t="n">
        <f si="5" t="shared"/>
        <v>221.0</v>
      </c>
      <c r="O22" s="5" t="n">
        <v>7482.0</v>
      </c>
      <c r="P22" s="5" t="n">
        <v>2730.0</v>
      </c>
      <c r="Q22" s="11" t="n">
        <f si="2" t="shared"/>
        <v>193.0</v>
      </c>
      <c r="R22" s="6" t="n">
        <f si="0" t="shared"/>
        <v>14.145077720207254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4.0</v>
      </c>
      <c r="E23" s="5" t="n">
        <v>6.0</v>
      </c>
      <c r="F23" s="5" t="n">
        <v>1.0</v>
      </c>
      <c r="G23" s="5" t="n">
        <v>9.0</v>
      </c>
      <c r="H23" s="5" t="n">
        <v>24.0</v>
      </c>
      <c r="I23" s="5" t="n">
        <v>10.0</v>
      </c>
      <c r="J23" s="5" t="n">
        <v>7.0</v>
      </c>
      <c r="K23" s="5" t="n">
        <v>3.0</v>
      </c>
      <c r="L23" s="5" t="n">
        <v>0.0</v>
      </c>
      <c r="M23" s="5" t="n">
        <v>6.0</v>
      </c>
      <c r="N23" s="11" t="n">
        <f si="5" t="shared"/>
        <v>70.0</v>
      </c>
      <c r="O23" s="5" t="n">
        <v>1095.0</v>
      </c>
      <c r="P23" s="5" t="n">
        <v>600.0</v>
      </c>
      <c r="Q23" s="11" t="n">
        <f si="2" t="shared"/>
        <v>64.0</v>
      </c>
      <c r="R23" s="6" t="n">
        <f si="0" t="shared"/>
        <v>9.375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31.0</v>
      </c>
      <c r="E24" s="5" t="n">
        <f ref="E24:M24" si="7" t="shared">E25-E19-E20-E21-E22-E23</f>
        <v>80.0</v>
      </c>
      <c r="F24" s="5" t="n">
        <f si="7" t="shared"/>
        <v>73.0</v>
      </c>
      <c r="G24" s="5" t="n">
        <f si="7" t="shared"/>
        <v>67.0</v>
      </c>
      <c r="H24" s="5" t="n">
        <f si="7" t="shared"/>
        <v>125.0</v>
      </c>
      <c r="I24" s="5" t="n">
        <f si="7" t="shared"/>
        <v>97.0</v>
      </c>
      <c r="J24" s="5" t="n">
        <f si="7" t="shared"/>
        <v>70.0</v>
      </c>
      <c r="K24" s="5" t="n">
        <f si="7" t="shared"/>
        <v>56.0</v>
      </c>
      <c r="L24" s="5" t="n">
        <f si="7" t="shared"/>
        <v>32.0</v>
      </c>
      <c r="M24" s="5" t="n">
        <f si="7" t="shared"/>
        <v>127.0</v>
      </c>
      <c r="N24" s="11" t="n">
        <f si="5" t="shared"/>
        <v>758.0</v>
      </c>
      <c r="O24" s="5" t="n">
        <f>O25-O19-O20-O21-O22-O23</f>
        <v>52844.0</v>
      </c>
      <c r="P24" s="5" t="n">
        <f>P25-P19-P20-P21-P22-P23</f>
        <v>8883.0</v>
      </c>
      <c r="Q24" s="11" t="n">
        <f si="2" t="shared"/>
        <v>631.0</v>
      </c>
      <c r="R24" s="6" t="n">
        <f si="0" t="shared"/>
        <v>14.077654516640253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3275.0</v>
      </c>
      <c r="E25" s="5" t="n">
        <v>4338.0</v>
      </c>
      <c r="F25" s="5" t="n">
        <v>5256.0</v>
      </c>
      <c r="G25" s="5" t="n">
        <v>4432.0</v>
      </c>
      <c r="H25" s="5" t="n">
        <v>7813.0</v>
      </c>
      <c r="I25" s="5" t="n">
        <v>6705.0</v>
      </c>
      <c r="J25" s="5" t="n">
        <v>3072.0</v>
      </c>
      <c r="K25" s="5" t="n">
        <v>1837.0</v>
      </c>
      <c r="L25" s="5" t="n">
        <v>1146.0</v>
      </c>
      <c r="M25" s="5" t="n">
        <v>3211.0</v>
      </c>
      <c r="N25" s="11" t="n">
        <f si="5" t="shared"/>
        <v>41085.0</v>
      </c>
      <c r="O25" s="5" t="n">
        <v>683270.0</v>
      </c>
      <c r="P25" s="5" t="n">
        <v>396957.0</v>
      </c>
      <c r="Q25" s="11" t="n">
        <f si="2" t="shared"/>
        <v>37874.0</v>
      </c>
      <c r="R25" s="6" t="n">
        <f si="0" t="shared"/>
        <v>10.480989597085072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63.0</v>
      </c>
      <c r="E26" s="5" t="n">
        <v>56.0</v>
      </c>
      <c r="F26" s="5" t="n">
        <v>63.0</v>
      </c>
      <c r="G26" s="5" t="n">
        <v>39.0</v>
      </c>
      <c r="H26" s="5" t="n">
        <v>74.0</v>
      </c>
      <c r="I26" s="5" t="n">
        <v>66.0</v>
      </c>
      <c r="J26" s="5" t="n">
        <v>53.0</v>
      </c>
      <c r="K26" s="5" t="n">
        <v>17.0</v>
      </c>
      <c r="L26" s="5" t="n">
        <v>11.0</v>
      </c>
      <c r="M26" s="5" t="n">
        <v>37.0</v>
      </c>
      <c r="N26" s="11" t="n">
        <f si="5" t="shared"/>
        <v>479.0</v>
      </c>
      <c r="O26" s="5" t="n">
        <v>7227.0</v>
      </c>
      <c r="P26" s="5" t="n">
        <v>4395.0</v>
      </c>
      <c r="Q26" s="11" t="n">
        <f si="2" t="shared"/>
        <v>442.0</v>
      </c>
      <c r="R26" s="6" t="n">
        <f si="0" t="shared"/>
        <v>9.94343891402715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191.0</v>
      </c>
      <c r="E27" s="5" t="n">
        <v>287.0</v>
      </c>
      <c r="F27" s="5" t="n">
        <v>312.0</v>
      </c>
      <c r="G27" s="5" t="n">
        <v>234.0</v>
      </c>
      <c r="H27" s="5" t="n">
        <v>431.0</v>
      </c>
      <c r="I27" s="5" t="n">
        <v>463.0</v>
      </c>
      <c r="J27" s="5" t="n">
        <v>243.0</v>
      </c>
      <c r="K27" s="5" t="n">
        <v>167.0</v>
      </c>
      <c r="L27" s="5" t="n">
        <v>129.0</v>
      </c>
      <c r="M27" s="5" t="n">
        <v>160.0</v>
      </c>
      <c r="N27" s="11" t="n">
        <f si="5" t="shared"/>
        <v>2617.0</v>
      </c>
      <c r="O27" s="5" t="n">
        <v>57568.0</v>
      </c>
      <c r="P27" s="5" t="n">
        <v>32737.0</v>
      </c>
      <c r="Q27" s="11" t="n">
        <f si="2" t="shared"/>
        <v>2457.0</v>
      </c>
      <c r="R27" s="6" t="n">
        <f si="0" t="shared"/>
        <v>13.323972323972324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400.0</v>
      </c>
      <c r="E28" s="5" t="n">
        <v>479.0</v>
      </c>
      <c r="F28" s="5" t="n">
        <v>514.0</v>
      </c>
      <c r="G28" s="5" t="n">
        <v>419.0</v>
      </c>
      <c r="H28" s="5" t="n">
        <v>657.0</v>
      </c>
      <c r="I28" s="5" t="n">
        <v>702.0</v>
      </c>
      <c r="J28" s="5" t="n">
        <v>476.0</v>
      </c>
      <c r="K28" s="5" t="n">
        <v>240.0</v>
      </c>
      <c r="L28" s="5" t="n">
        <v>87.0</v>
      </c>
      <c r="M28" s="5" t="n">
        <v>470.0</v>
      </c>
      <c r="N28" s="11" t="n">
        <f si="5" t="shared"/>
        <v>4444.0</v>
      </c>
      <c r="O28" s="5" t="n">
        <v>54783.0</v>
      </c>
      <c r="P28" s="5" t="n">
        <v>43100.0</v>
      </c>
      <c r="Q28" s="11" t="n">
        <f si="2" t="shared"/>
        <v>3974.0</v>
      </c>
      <c r="R28" s="6" t="n">
        <f si="0" t="shared"/>
        <v>10.845495722194263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119.0</v>
      </c>
      <c r="E29" s="5" t="n">
        <v>166.0</v>
      </c>
      <c r="F29" s="5" t="n">
        <v>145.0</v>
      </c>
      <c r="G29" s="5" t="n">
        <v>126.0</v>
      </c>
      <c r="H29" s="5" t="n">
        <v>166.0</v>
      </c>
      <c r="I29" s="5" t="n">
        <v>135.0</v>
      </c>
      <c r="J29" s="5" t="n">
        <v>109.0</v>
      </c>
      <c r="K29" s="5" t="n">
        <v>42.0</v>
      </c>
      <c r="L29" s="5" t="n">
        <v>28.0</v>
      </c>
      <c r="M29" s="5" t="n">
        <v>71.0</v>
      </c>
      <c r="N29" s="11" t="n">
        <f si="5" t="shared"/>
        <v>1107.0</v>
      </c>
      <c r="O29" s="5" t="n">
        <v>16691.0</v>
      </c>
      <c r="P29" s="5" t="n">
        <v>10159.0</v>
      </c>
      <c r="Q29" s="11" t="n">
        <f si="2" t="shared"/>
        <v>1036.0</v>
      </c>
      <c r="R29" s="6" t="n">
        <f si="0" t="shared"/>
        <v>9.805984555984557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237.0</v>
      </c>
      <c r="E30" s="5" t="n">
        <v>191.0</v>
      </c>
      <c r="F30" s="5" t="n">
        <v>160.0</v>
      </c>
      <c r="G30" s="5" t="n">
        <v>173.0</v>
      </c>
      <c r="H30" s="5" t="n">
        <v>201.0</v>
      </c>
      <c r="I30" s="5" t="n">
        <v>220.0</v>
      </c>
      <c r="J30" s="5" t="n">
        <v>140.0</v>
      </c>
      <c r="K30" s="5" t="n">
        <v>51.0</v>
      </c>
      <c r="L30" s="5" t="n">
        <v>28.0</v>
      </c>
      <c r="M30" s="5" t="n">
        <v>228.0</v>
      </c>
      <c r="N30" s="11" t="n">
        <f si="5" t="shared"/>
        <v>1629.0</v>
      </c>
      <c r="O30" s="5" t="n">
        <v>16247.0</v>
      </c>
      <c r="P30" s="5" t="n">
        <v>12537.0</v>
      </c>
      <c r="Q30" s="11" t="n">
        <f si="2" t="shared"/>
        <v>1401.0</v>
      </c>
      <c r="R30" s="6" t="n">
        <f si="0" t="shared"/>
        <v>8.948608137044967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65.0</v>
      </c>
      <c r="E31" s="5" t="n">
        <v>102.0</v>
      </c>
      <c r="F31" s="5" t="n">
        <v>89.0</v>
      </c>
      <c r="G31" s="5" t="n">
        <v>67.0</v>
      </c>
      <c r="H31" s="5" t="n">
        <v>123.0</v>
      </c>
      <c r="I31" s="5" t="n">
        <v>139.0</v>
      </c>
      <c r="J31" s="5" t="n">
        <v>67.0</v>
      </c>
      <c r="K31" s="5" t="n">
        <v>25.0</v>
      </c>
      <c r="L31" s="5" t="n">
        <v>18.0</v>
      </c>
      <c r="M31" s="5" t="n">
        <v>27.0</v>
      </c>
      <c r="N31" s="11" t="n">
        <f si="5" t="shared"/>
        <v>722.0</v>
      </c>
      <c r="O31" s="5" t="n">
        <v>10219.0</v>
      </c>
      <c r="P31" s="5" t="n">
        <v>7011.0</v>
      </c>
      <c r="Q31" s="11" t="n">
        <f si="2" t="shared"/>
        <v>695.0</v>
      </c>
      <c r="R31" s="6" t="n">
        <f si="0" t="shared"/>
        <v>10.087769784172663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71.0</v>
      </c>
      <c r="E32" s="5" t="n">
        <v>94.0</v>
      </c>
      <c r="F32" s="5" t="n">
        <v>78.0</v>
      </c>
      <c r="G32" s="5" t="n">
        <v>68.0</v>
      </c>
      <c r="H32" s="5" t="n">
        <v>136.0</v>
      </c>
      <c r="I32" s="5" t="n">
        <v>139.0</v>
      </c>
      <c r="J32" s="5" t="n">
        <v>81.0</v>
      </c>
      <c r="K32" s="5" t="n">
        <v>33.0</v>
      </c>
      <c r="L32" s="5" t="n">
        <v>47.0</v>
      </c>
      <c r="M32" s="5" t="n">
        <v>75.0</v>
      </c>
      <c r="N32" s="11" t="n">
        <f si="5" t="shared"/>
        <v>822.0</v>
      </c>
      <c r="O32" s="5" t="n">
        <v>19646.0</v>
      </c>
      <c r="P32" s="5" t="n">
        <v>9756.0</v>
      </c>
      <c r="Q32" s="11" t="n">
        <f si="2" t="shared"/>
        <v>747.0</v>
      </c>
      <c r="R32" s="6" t="n">
        <f si="0" t="shared"/>
        <v>13.060240963855422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318.0</v>
      </c>
      <c r="E33" s="5" t="n">
        <v>590.0</v>
      </c>
      <c r="F33" s="5" t="n">
        <v>600.0</v>
      </c>
      <c r="G33" s="5" t="n">
        <v>423.0</v>
      </c>
      <c r="H33" s="5" t="n">
        <v>612.0</v>
      </c>
      <c r="I33" s="5" t="n">
        <v>420.0</v>
      </c>
      <c r="J33" s="5" t="n">
        <v>278.0</v>
      </c>
      <c r="K33" s="5" t="n">
        <v>196.0</v>
      </c>
      <c r="L33" s="5" t="n">
        <v>147.0</v>
      </c>
      <c r="M33" s="5" t="n">
        <v>323.0</v>
      </c>
      <c r="N33" s="11" t="n">
        <f si="5" t="shared"/>
        <v>3907.0</v>
      </c>
      <c r="O33" s="5" t="n">
        <v>76770.0</v>
      </c>
      <c r="P33" s="5" t="n">
        <v>38938.0</v>
      </c>
      <c r="Q33" s="11" t="n">
        <f si="2" t="shared"/>
        <v>3584.0</v>
      </c>
      <c r="R33" s="6" t="n">
        <f si="0" t="shared"/>
        <v>10.864397321428571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34.0</v>
      </c>
      <c r="E34" s="5" t="n">
        <v>61.0</v>
      </c>
      <c r="F34" s="5" t="n">
        <v>51.0</v>
      </c>
      <c r="G34" s="5" t="n">
        <v>51.0</v>
      </c>
      <c r="H34" s="5" t="n">
        <v>76.0</v>
      </c>
      <c r="I34" s="5" t="n">
        <v>80.0</v>
      </c>
      <c r="J34" s="5" t="n">
        <v>70.0</v>
      </c>
      <c r="K34" s="5" t="n">
        <v>44.0</v>
      </c>
      <c r="L34" s="5" t="n">
        <v>16.0</v>
      </c>
      <c r="M34" s="5" t="n">
        <v>35.0</v>
      </c>
      <c r="N34" s="11" t="n">
        <f si="5" t="shared"/>
        <v>518.0</v>
      </c>
      <c r="O34" s="5" t="n">
        <v>7310.0</v>
      </c>
      <c r="P34" s="5" t="n">
        <v>6404.0</v>
      </c>
      <c r="Q34" s="11" t="n">
        <f si="2" t="shared"/>
        <v>483.0</v>
      </c>
      <c r="R34" s="6" t="n">
        <f si="0" t="shared"/>
        <v>13.25879917184265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16.0</v>
      </c>
      <c r="E35" s="5" t="n">
        <v>14.0</v>
      </c>
      <c r="F35" s="5" t="n">
        <v>9.0</v>
      </c>
      <c r="G35" s="5" t="n">
        <v>9.0</v>
      </c>
      <c r="H35" s="5" t="n">
        <v>15.0</v>
      </c>
      <c r="I35" s="5" t="n">
        <v>6.0</v>
      </c>
      <c r="J35" s="5" t="n">
        <v>6.0</v>
      </c>
      <c r="K35" s="5" t="n">
        <v>4.0</v>
      </c>
      <c r="L35" s="5" t="n">
        <v>5.0</v>
      </c>
      <c r="M35" s="5" t="n">
        <v>25.0</v>
      </c>
      <c r="N35" s="11" t="n">
        <f si="5" t="shared"/>
        <v>109.0</v>
      </c>
      <c r="O35" s="5" t="n">
        <v>1183.0</v>
      </c>
      <c r="P35" s="5" t="n">
        <v>975.0</v>
      </c>
      <c r="Q35" s="11" t="n">
        <f si="2" t="shared"/>
        <v>84.0</v>
      </c>
      <c r="R35" s="6" t="n">
        <f si="0" t="shared"/>
        <v>11.607142857142858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28.0</v>
      </c>
      <c r="E36" s="5" t="n">
        <v>76.0</v>
      </c>
      <c r="F36" s="5" t="n">
        <v>101.0</v>
      </c>
      <c r="G36" s="5" t="n">
        <v>59.0</v>
      </c>
      <c r="H36" s="5" t="n">
        <v>101.0</v>
      </c>
      <c r="I36" s="5" t="n">
        <v>87.0</v>
      </c>
      <c r="J36" s="5" t="n">
        <v>47.0</v>
      </c>
      <c r="K36" s="5" t="n">
        <v>23.0</v>
      </c>
      <c r="L36" s="5" t="n">
        <v>11.0</v>
      </c>
      <c r="M36" s="5" t="n">
        <v>40.0</v>
      </c>
      <c r="N36" s="11" t="n">
        <f si="5" t="shared"/>
        <v>573.0</v>
      </c>
      <c r="O36" s="5" t="n">
        <v>6694.0</v>
      </c>
      <c r="P36" s="5" t="n">
        <v>5115.0</v>
      </c>
      <c r="Q36" s="11" t="n">
        <f si="2" t="shared"/>
        <v>533.0</v>
      </c>
      <c r="R36" s="6" t="n">
        <f si="0" t="shared"/>
        <v>9.596622889305817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84.0</v>
      </c>
      <c r="E37" s="5" t="n">
        <v>67.0</v>
      </c>
      <c r="F37" s="5" t="n">
        <v>53.0</v>
      </c>
      <c r="G37" s="5" t="n">
        <v>53.0</v>
      </c>
      <c r="H37" s="5" t="n">
        <v>98.0</v>
      </c>
      <c r="I37" s="5" t="n">
        <v>91.0</v>
      </c>
      <c r="J37" s="5" t="n">
        <v>34.0</v>
      </c>
      <c r="K37" s="5" t="n">
        <v>29.0</v>
      </c>
      <c r="L37" s="5" t="n">
        <v>23.0</v>
      </c>
      <c r="M37" s="5" t="n">
        <v>59.0</v>
      </c>
      <c r="N37" s="11" t="n">
        <f si="5" t="shared"/>
        <v>591.0</v>
      </c>
      <c r="O37" s="5" t="n">
        <v>22434.0</v>
      </c>
      <c r="P37" s="5" t="n">
        <v>5875.0</v>
      </c>
      <c r="Q37" s="11" t="n">
        <f si="2" t="shared"/>
        <v>532.0</v>
      </c>
      <c r="R37" s="6" t="n">
        <f si="0" t="shared"/>
        <v>11.043233082706767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417.0</v>
      </c>
      <c r="E38" s="5" t="n">
        <f ref="E38:M38" si="8" t="shared">E39-E26-E27-E28-E29-E30-E31-E32-E33-E34-E35-E36-E37</f>
        <v>346.0</v>
      </c>
      <c r="F38" s="5" t="n">
        <f si="8" t="shared"/>
        <v>343.0</v>
      </c>
      <c r="G38" s="5" t="n">
        <f si="8" t="shared"/>
        <v>303.0</v>
      </c>
      <c r="H38" s="5" t="n">
        <f si="8" t="shared"/>
        <v>403.0</v>
      </c>
      <c r="I38" s="5" t="n">
        <f si="8" t="shared"/>
        <v>326.0</v>
      </c>
      <c r="J38" s="5" t="n">
        <f si="8" t="shared"/>
        <v>201.0</v>
      </c>
      <c r="K38" s="5" t="n">
        <f si="8" t="shared"/>
        <v>123.0</v>
      </c>
      <c r="L38" s="5" t="n">
        <f si="8" t="shared"/>
        <v>91.0</v>
      </c>
      <c r="M38" s="5" t="n">
        <f si="8" t="shared"/>
        <v>339.0</v>
      </c>
      <c r="N38" s="11" t="n">
        <f si="5" t="shared"/>
        <v>2892.0</v>
      </c>
      <c r="O38" s="5" t="n">
        <f>O39-O26-O27-O28-O29-O30-O31-O32-O33-O34-O35-O36-O37</f>
        <v>43440.0</v>
      </c>
      <c r="P38" s="5" t="n">
        <f>P39-P26-P27-P28-P29-P30-P31-P32-P33-P34-P35-P36-P37</f>
        <v>26032.0</v>
      </c>
      <c r="Q38" s="11" t="n">
        <f si="2" t="shared"/>
        <v>2553.0</v>
      </c>
      <c r="R38" s="6" t="n">
        <f si="0" t="shared"/>
        <v>10.196631414022718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2043.0</v>
      </c>
      <c r="E39" s="5" t="n">
        <v>2529.0</v>
      </c>
      <c r="F39" s="5" t="n">
        <v>2518.0</v>
      </c>
      <c r="G39" s="5" t="n">
        <v>2024.0</v>
      </c>
      <c r="H39" s="5" t="n">
        <v>3093.0</v>
      </c>
      <c r="I39" s="5" t="n">
        <v>2874.0</v>
      </c>
      <c r="J39" s="5" t="n">
        <v>1805.0</v>
      </c>
      <c r="K39" s="5" t="n">
        <v>994.0</v>
      </c>
      <c r="L39" s="5" t="n">
        <v>641.0</v>
      </c>
      <c r="M39" s="5" t="n">
        <v>1889.0</v>
      </c>
      <c r="N39" s="11" t="n">
        <f si="5" t="shared"/>
        <v>20410.0</v>
      </c>
      <c r="O39" s="5" t="n">
        <v>340212.0</v>
      </c>
      <c r="P39" s="5" t="n">
        <v>203034.0</v>
      </c>
      <c r="Q39" s="11" t="n">
        <f si="2" t="shared"/>
        <v>18521.0</v>
      </c>
      <c r="R39" s="6" t="n">
        <f si="0" t="shared"/>
        <v>10.962367042816263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347.0</v>
      </c>
      <c r="E40" s="5" t="n">
        <v>524.0</v>
      </c>
      <c r="F40" s="5" t="n">
        <v>630.0</v>
      </c>
      <c r="G40" s="5" t="n">
        <v>612.0</v>
      </c>
      <c r="H40" s="5" t="n">
        <v>1192.0</v>
      </c>
      <c r="I40" s="5" t="n">
        <v>959.0</v>
      </c>
      <c r="J40" s="5" t="n">
        <v>292.0</v>
      </c>
      <c r="K40" s="5" t="n">
        <v>123.0</v>
      </c>
      <c r="L40" s="5" t="n">
        <v>91.0</v>
      </c>
      <c r="M40" s="5" t="n">
        <v>292.0</v>
      </c>
      <c r="N40" s="11" t="n">
        <f si="5" t="shared"/>
        <v>5062.0</v>
      </c>
      <c r="O40" s="5" t="n">
        <v>56637.0</v>
      </c>
      <c r="P40" s="5" t="n">
        <v>41566.0</v>
      </c>
      <c r="Q40" s="11" t="n">
        <f si="2" t="shared"/>
        <v>4770.0</v>
      </c>
      <c r="R40" s="6" t="n">
        <f si="0" t="shared"/>
        <v>8.714046121593292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58.0</v>
      </c>
      <c r="E41" s="5" t="n">
        <v>79.0</v>
      </c>
      <c r="F41" s="5" t="n">
        <v>121.0</v>
      </c>
      <c r="G41" s="5" t="n">
        <v>79.0</v>
      </c>
      <c r="H41" s="5" t="n">
        <v>150.0</v>
      </c>
      <c r="I41" s="5" t="n">
        <v>138.0</v>
      </c>
      <c r="J41" s="5" t="n">
        <v>71.0</v>
      </c>
      <c r="K41" s="5" t="n">
        <v>39.0</v>
      </c>
      <c r="L41" s="5" t="n">
        <v>29.0</v>
      </c>
      <c r="M41" s="5" t="n">
        <v>112.0</v>
      </c>
      <c r="N41" s="11" t="n">
        <f si="5" t="shared"/>
        <v>876.0</v>
      </c>
      <c r="O41" s="5" t="n">
        <v>15052.0</v>
      </c>
      <c r="P41" s="5" t="n">
        <v>8636.0</v>
      </c>
      <c r="Q41" s="11" t="n">
        <f si="2" t="shared"/>
        <v>764.0</v>
      </c>
      <c r="R41" s="6" t="n">
        <f si="0" t="shared"/>
        <v>11.303664921465968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2.0</v>
      </c>
      <c r="E42" s="5" t="n">
        <f ref="E42:M42" si="9" t="shared">E43-E40-E41</f>
        <v>6.0</v>
      </c>
      <c r="F42" s="5" t="n">
        <f si="9" t="shared"/>
        <v>10.0</v>
      </c>
      <c r="G42" s="5" t="n">
        <f si="9" t="shared"/>
        <v>11.0</v>
      </c>
      <c r="H42" s="5" t="n">
        <f si="9" t="shared"/>
        <v>39.0</v>
      </c>
      <c r="I42" s="5" t="n">
        <f si="9" t="shared"/>
        <v>22.0</v>
      </c>
      <c r="J42" s="5" t="n">
        <f si="9" t="shared"/>
        <v>26.0</v>
      </c>
      <c r="K42" s="5" t="n">
        <f si="9" t="shared"/>
        <v>11.0</v>
      </c>
      <c r="L42" s="5" t="n">
        <f si="9" t="shared"/>
        <v>9.0</v>
      </c>
      <c r="M42" s="5" t="n">
        <f si="9" t="shared"/>
        <v>10.0</v>
      </c>
      <c r="N42" s="11" t="n">
        <f si="5" t="shared"/>
        <v>146.0</v>
      </c>
      <c r="O42" s="5" t="n">
        <f>O43-O40-O41</f>
        <v>3841.0</v>
      </c>
      <c r="P42" s="5" t="n">
        <f>P43-P40-P41</f>
        <v>2256.0</v>
      </c>
      <c r="Q42" s="11" t="n">
        <f si="2" t="shared"/>
        <v>136.0</v>
      </c>
      <c r="R42" s="6" t="n">
        <f si="0" t="shared"/>
        <v>16.58823529411765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407.0</v>
      </c>
      <c r="E43" s="5" t="n">
        <v>609.0</v>
      </c>
      <c r="F43" s="5" t="n">
        <v>761.0</v>
      </c>
      <c r="G43" s="5" t="n">
        <v>702.0</v>
      </c>
      <c r="H43" s="5" t="n">
        <v>1381.0</v>
      </c>
      <c r="I43" s="5" t="n">
        <v>1119.0</v>
      </c>
      <c r="J43" s="5" t="n">
        <v>389.0</v>
      </c>
      <c r="K43" s="5" t="n">
        <v>173.0</v>
      </c>
      <c r="L43" s="5" t="n">
        <v>129.0</v>
      </c>
      <c r="M43" s="5" t="n">
        <v>414.0</v>
      </c>
      <c r="N43" s="11" t="n">
        <f si="5" t="shared"/>
        <v>6084.0</v>
      </c>
      <c r="O43" s="5" t="n">
        <v>75530.0</v>
      </c>
      <c r="P43" s="5" t="n">
        <v>52458.0</v>
      </c>
      <c r="Q43" s="11" t="n">
        <f si="2" t="shared"/>
        <v>5670.0</v>
      </c>
      <c r="R43" s="6" t="n">
        <f si="0" t="shared"/>
        <v>9.251851851851852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10.0</v>
      </c>
      <c r="E44" s="8" t="n">
        <v>16.0</v>
      </c>
      <c r="F44" s="8" t="n">
        <v>26.0</v>
      </c>
      <c r="G44" s="8" t="n">
        <v>22.0</v>
      </c>
      <c r="H44" s="8" t="n">
        <v>46.0</v>
      </c>
      <c r="I44" s="8" t="n">
        <v>46.0</v>
      </c>
      <c r="J44" s="8" t="n">
        <v>28.0</v>
      </c>
      <c r="K44" s="8" t="n">
        <v>38.0</v>
      </c>
      <c r="L44" s="8" t="n">
        <v>17.0</v>
      </c>
      <c r="M44" s="8" t="n">
        <v>64.0</v>
      </c>
      <c r="N44" s="11" t="n">
        <f si="5" t="shared"/>
        <v>313.0</v>
      </c>
      <c r="O44" s="8" t="n">
        <v>21135.0</v>
      </c>
      <c r="P44" s="8" t="n">
        <v>4790.0</v>
      </c>
      <c r="Q44" s="11" t="n">
        <f si="2" t="shared"/>
        <v>249.0</v>
      </c>
      <c r="R44" s="6" t="n">
        <f si="0" t="shared"/>
        <v>19.23694779116466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11.0</v>
      </c>
      <c r="E45" s="8" t="n">
        <f ref="E45:M45" si="10" t="shared">E46-E44</f>
        <v>18.0</v>
      </c>
      <c r="F45" s="8" t="n">
        <f si="10" t="shared"/>
        <v>22.0</v>
      </c>
      <c r="G45" s="8" t="n">
        <f si="10" t="shared"/>
        <v>19.0</v>
      </c>
      <c r="H45" s="8" t="n">
        <f si="10" t="shared"/>
        <v>56.0</v>
      </c>
      <c r="I45" s="8" t="n">
        <f si="10" t="shared"/>
        <v>49.0</v>
      </c>
      <c r="J45" s="8" t="n">
        <f si="10" t="shared"/>
        <v>31.0</v>
      </c>
      <c r="K45" s="8" t="n">
        <f si="10" t="shared"/>
        <v>25.0</v>
      </c>
      <c r="L45" s="8" t="n">
        <f si="10" t="shared"/>
        <v>37.0</v>
      </c>
      <c r="M45" s="8" t="n">
        <f si="10" t="shared"/>
        <v>73.0</v>
      </c>
      <c r="N45" s="11" t="n">
        <f si="5" t="shared"/>
        <v>341.0</v>
      </c>
      <c r="O45" s="8" t="n">
        <f>O46-O44</f>
        <v>35581.0</v>
      </c>
      <c r="P45" s="8" t="n">
        <f>P46-P44</f>
        <v>5454.0</v>
      </c>
      <c r="Q45" s="11" t="n">
        <f si="2" t="shared"/>
        <v>268.0</v>
      </c>
      <c r="R45" s="6" t="n">
        <f si="0" t="shared"/>
        <v>20.350746268656717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21.0</v>
      </c>
      <c r="E46" s="8" t="n">
        <v>34.0</v>
      </c>
      <c r="F46" s="8" t="n">
        <v>48.0</v>
      </c>
      <c r="G46" s="8" t="n">
        <v>41.0</v>
      </c>
      <c r="H46" s="8" t="n">
        <v>102.0</v>
      </c>
      <c r="I46" s="8" t="n">
        <v>95.0</v>
      </c>
      <c r="J46" s="8" t="n">
        <v>59.0</v>
      </c>
      <c r="K46" s="8" t="n">
        <v>63.0</v>
      </c>
      <c r="L46" s="8" t="n">
        <v>54.0</v>
      </c>
      <c r="M46" s="8" t="n">
        <v>137.0</v>
      </c>
      <c r="N46" s="11" t="n">
        <f si="5" t="shared"/>
        <v>654.0</v>
      </c>
      <c r="O46" s="8" t="n">
        <v>56716.0</v>
      </c>
      <c r="P46" s="8" t="n">
        <v>10244.0</v>
      </c>
      <c r="Q46" s="11" t="n">
        <f si="2" t="shared"/>
        <v>517.0</v>
      </c>
      <c r="R46" s="6" t="n">
        <f si="0" t="shared"/>
        <v>19.81431334622824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3.0</v>
      </c>
      <c r="E47" s="5" t="n">
        <v>5.0</v>
      </c>
      <c r="F47" s="5" t="n">
        <v>12.0</v>
      </c>
      <c r="G47" s="5" t="n">
        <v>3.0</v>
      </c>
      <c r="H47" s="5" t="n">
        <v>7.0</v>
      </c>
      <c r="I47" s="5" t="n">
        <v>5.0</v>
      </c>
      <c r="J47" s="5" t="n">
        <v>2.0</v>
      </c>
      <c r="K47" s="5" t="n">
        <v>4.0</v>
      </c>
      <c r="L47" s="5" t="n">
        <v>4.0</v>
      </c>
      <c r="M47" s="5" t="n">
        <v>52.0</v>
      </c>
      <c r="N47" s="11" t="n">
        <f si="5" t="shared"/>
        <v>97.0</v>
      </c>
      <c r="O47" s="5" t="n">
        <v>10402.0</v>
      </c>
      <c r="P47" s="5" t="n">
        <v>702.0</v>
      </c>
      <c r="Q47" s="11" t="n">
        <f si="2" t="shared"/>
        <v>45.0</v>
      </c>
      <c r="R47" s="6" t="n">
        <f si="0" t="shared"/>
        <v>15.6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35747.0</v>
      </c>
      <c r="E48" s="5" t="n">
        <f ref="E48:M48" si="11" t="shared">E47+E46+E43+E39+E25+E18</f>
        <v>102525.0</v>
      </c>
      <c r="F48" s="5" t="n">
        <f si="11" t="shared"/>
        <v>150407.0</v>
      </c>
      <c r="G48" s="5" t="n">
        <f si="11" t="shared"/>
        <v>85728.0</v>
      </c>
      <c r="H48" s="5" t="n">
        <f si="11" t="shared"/>
        <v>157160.0</v>
      </c>
      <c r="I48" s="5" t="n">
        <f si="11" t="shared"/>
        <v>59564.0</v>
      </c>
      <c r="J48" s="5" t="n">
        <f si="11" t="shared"/>
        <v>15733.0</v>
      </c>
      <c r="K48" s="5" t="n">
        <f si="11" t="shared"/>
        <v>9283.0</v>
      </c>
      <c r="L48" s="5" t="n">
        <f si="11" t="shared"/>
        <v>6646.0</v>
      </c>
      <c r="M48" s="5" t="n">
        <f si="11" t="shared"/>
        <v>56087.0</v>
      </c>
      <c r="N48" s="11" t="n">
        <f si="5" t="shared"/>
        <v>678880.0</v>
      </c>
      <c r="O48" s="5" t="n">
        <f>O47+O46+O43+O39+O25+O18</f>
        <v>2.3654489E7</v>
      </c>
      <c r="P48" s="5" t="n">
        <f>P47+P46+P43+P39+P25+P18</f>
        <v>3895182.0</v>
      </c>
      <c r="Q48" s="11" t="n">
        <f si="2" t="shared"/>
        <v>622793.0</v>
      </c>
      <c r="R48" s="6" t="n">
        <f si="0" t="shared"/>
        <v>6.2543766548435835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5.265584492104643</v>
      </c>
      <c r="E49" s="6" t="n">
        <f ref="E49" si="13" t="shared">E48/$N$48*100</f>
        <v>15.102079896299788</v>
      </c>
      <c r="F49" s="6" t="n">
        <f ref="F49" si="14" t="shared">F48/$N$48*100</f>
        <v>22.155167334433184</v>
      </c>
      <c r="G49" s="6" t="n">
        <f ref="G49" si="15" t="shared">G48/$N$48*100</f>
        <v>12.627857647890645</v>
      </c>
      <c r="H49" s="6" t="n">
        <f ref="H49" si="16" t="shared">H48/$N$48*100</f>
        <v>23.149893942964884</v>
      </c>
      <c r="I49" s="6" t="n">
        <f ref="I49" si="17" t="shared">I48/$N$48*100</f>
        <v>8.77386283290125</v>
      </c>
      <c r="J49" s="6" t="n">
        <f ref="J49" si="18" t="shared">J48/$N$48*100</f>
        <v>2.3174935187367427</v>
      </c>
      <c r="K49" s="6" t="n">
        <f ref="K49" si="19" t="shared">K48/$N$48*100</f>
        <v>1.367399245816639</v>
      </c>
      <c r="L49" s="6" t="n">
        <f ref="L49" si="20" t="shared">L48/$N$48*100</f>
        <v>0.9789653547018619</v>
      </c>
      <c r="M49" s="6" t="n">
        <f ref="M49" si="21" t="shared">M48/$N$48*100</f>
        <v>8.261695734150365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