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<sst xmlns="http://schemas.openxmlformats.org/spreadsheetml/2006/main" count="118" uniqueCount="73">
  <si>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</si>
  <si>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</si>
  <si>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</si>
  <si>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</si>
  <si>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</si>
  <si>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</si>
  <si>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</si>
  <si>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</si>
  <si>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</si>
  <si>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</si>
  <si>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</si>
  <si>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</si>
  <si>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</si>
  <si>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</si>
  <si>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</si>
  <si>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</si>
  <si>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</si>
  <si>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</si>
  <si>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</si>
  <si>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</si>
  <si>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</si>
  <si>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</si>
  <si>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</si>
  <si>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</si>
  <si>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</si>
  <si>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</si>
  <si>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</si>
  <si>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</si>
  <si>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</si>
  <si>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</si>
  <si>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</si>
  <si>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</si>
  <si>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</si>
  <si>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</si>
  <si>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</si>
  <si>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</si>
  <si>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</si>
  <si>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</si>
  <si>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</si>
  <si>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</si>
  <si>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</si>
  <si>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</si>
  <si>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</si>
  <si>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</si>
  <si>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</si>
  <si>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</si>
  <si>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</si>
  <si>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</si>
  <si>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</si>
  <si>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</si>
  <si>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</si>
  <si>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</si>
  <si>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</si>
  <si>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</si>
  <si>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</si>
  <si>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</si>
  <si>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</si>
  <si>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</si>
  <si>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</si>
  <si>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</si>
  <si>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</si>
  <si>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</si>
  <si>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</si>
  <si>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</si>
  <si>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</si>
  <si>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</si>
  <si>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</si>
  <si>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</si>
  <si>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</si>
  <si>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</si>
  <si>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</si>
  <si>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106年1月來臺旅客人次～按停留夜數分
Table 1-8  Visitor Arrivals  by Length of Stay,
January,2017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</si>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</sst>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4340.0</v>
      </c>
      <c r="E3" s="4" t="n">
        <v>15691.0</v>
      </c>
      <c r="F3" s="4" t="n">
        <v>32284.0</v>
      </c>
      <c r="G3" s="4" t="n">
        <v>25291.0</v>
      </c>
      <c r="H3" s="4" t="n">
        <v>23156.0</v>
      </c>
      <c r="I3" s="4" t="n">
        <v>5675.0</v>
      </c>
      <c r="J3" s="4" t="n">
        <v>1343.0</v>
      </c>
      <c r="K3" s="4" t="n">
        <v>297.0</v>
      </c>
      <c r="L3" s="4" t="n">
        <v>187.0</v>
      </c>
      <c r="M3" s="4" t="n">
        <v>14201.0</v>
      </c>
      <c r="N3" s="11" t="n">
        <f>SUM(D3:M3)</f>
        <v>122465.0</v>
      </c>
      <c r="O3" s="4" t="n">
        <v>1689934.0</v>
      </c>
      <c r="P3" s="4" t="n">
        <v>479496.0</v>
      </c>
      <c r="Q3" s="11" t="n">
        <f>SUM(D3:L3)</f>
        <v>108264.0</v>
      </c>
      <c r="R3" s="6" t="n">
        <f ref="R3:R48" si="0" t="shared">IF(P3&lt;&gt;0,P3/SUM(D3:L3),0)</f>
        <v>4.428951452006207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11993.0</v>
      </c>
      <c r="E4" s="5" t="n">
        <v>7542.0</v>
      </c>
      <c r="F4" s="5" t="n">
        <v>9895.0</v>
      </c>
      <c r="G4" s="5" t="n">
        <v>15395.0</v>
      </c>
      <c r="H4" s="5" t="n">
        <v>108367.0</v>
      </c>
      <c r="I4" s="5" t="n">
        <v>32040.0</v>
      </c>
      <c r="J4" s="5" t="n">
        <v>2706.0</v>
      </c>
      <c r="K4" s="5" t="n">
        <v>1887.0</v>
      </c>
      <c r="L4" s="5" t="n">
        <v>2346.0</v>
      </c>
      <c r="M4" s="5" t="n">
        <v>42808.0</v>
      </c>
      <c r="N4" s="11" t="n">
        <f ref="N4:N14" si="1" t="shared">SUM(D4:M4)</f>
        <v>234979.0</v>
      </c>
      <c r="O4" s="5" t="n">
        <v>5494583.0</v>
      </c>
      <c r="P4" s="5" t="n">
        <v>1493713.0</v>
      </c>
      <c r="Q4" s="11" t="n">
        <f ref="Q4:Q48" si="2" t="shared">SUM(D4:L4)</f>
        <v>192171.0</v>
      </c>
      <c r="R4" s="6" t="n">
        <f si="0" t="shared"/>
        <v>7.77283252936187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9644.0</v>
      </c>
      <c r="E5" s="5" t="n">
        <v>48827.0</v>
      </c>
      <c r="F5" s="5" t="n">
        <v>53380.0</v>
      </c>
      <c r="G5" s="5" t="n">
        <v>18656.0</v>
      </c>
      <c r="H5" s="5" t="n">
        <v>12548.0</v>
      </c>
      <c r="I5" s="5" t="n">
        <v>5920.0</v>
      </c>
      <c r="J5" s="5" t="n">
        <v>3677.0</v>
      </c>
      <c r="K5" s="5" t="n">
        <v>2102.0</v>
      </c>
      <c r="L5" s="5" t="n">
        <v>1215.0</v>
      </c>
      <c r="M5" s="5" t="n">
        <v>5131.0</v>
      </c>
      <c r="N5" s="11" t="n">
        <f si="1" t="shared"/>
        <v>161100.0</v>
      </c>
      <c r="O5" s="5" t="n">
        <v>1276610.0</v>
      </c>
      <c r="P5" s="5" t="n">
        <v>739238.0</v>
      </c>
      <c r="Q5" s="11" t="n">
        <f si="2" t="shared"/>
        <v>155969.0</v>
      </c>
      <c r="R5" s="6" t="n">
        <f si="0" t="shared"/>
        <v>4.739646981130866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2530.0</v>
      </c>
      <c r="E6" s="5" t="n">
        <v>10449.0</v>
      </c>
      <c r="F6" s="5" t="n">
        <v>65028.0</v>
      </c>
      <c r="G6" s="5" t="n">
        <v>21539.0</v>
      </c>
      <c r="H6" s="5" t="n">
        <v>10474.0</v>
      </c>
      <c r="I6" s="5" t="n">
        <v>2651.0</v>
      </c>
      <c r="J6" s="5" t="n">
        <v>1108.0</v>
      </c>
      <c r="K6" s="5" t="n">
        <v>794.0</v>
      </c>
      <c r="L6" s="5" t="n">
        <v>496.0</v>
      </c>
      <c r="M6" s="5" t="n">
        <v>2162.0</v>
      </c>
      <c r="N6" s="11" t="n">
        <f si="1" t="shared"/>
        <v>117231.0</v>
      </c>
      <c r="O6" s="5" t="n">
        <v>732019.0</v>
      </c>
      <c r="P6" s="5" t="n">
        <v>485853.0</v>
      </c>
      <c r="Q6" s="11" t="n">
        <f si="2" t="shared"/>
        <v>115069.0</v>
      </c>
      <c r="R6" s="6" t="n">
        <f si="0" t="shared"/>
        <v>4.222275330453901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178.0</v>
      </c>
      <c r="E7" s="5" t="n">
        <v>227.0</v>
      </c>
      <c r="F7" s="5" t="n">
        <v>263.0</v>
      </c>
      <c r="G7" s="5" t="n">
        <v>232.0</v>
      </c>
      <c r="H7" s="5" t="n">
        <v>351.0</v>
      </c>
      <c r="I7" s="5" t="n">
        <v>260.0</v>
      </c>
      <c r="J7" s="5" t="n">
        <v>303.0</v>
      </c>
      <c r="K7" s="5" t="n">
        <v>250.0</v>
      </c>
      <c r="L7" s="5" t="n">
        <v>125.0</v>
      </c>
      <c r="M7" s="5" t="n">
        <v>988.0</v>
      </c>
      <c r="N7" s="11" t="n">
        <f si="1" t="shared"/>
        <v>3177.0</v>
      </c>
      <c r="O7" s="5" t="n">
        <v>287565.0</v>
      </c>
      <c r="P7" s="5" t="n">
        <v>34999.0</v>
      </c>
      <c r="Q7" s="11" t="n">
        <f si="2" t="shared"/>
        <v>2189.0</v>
      </c>
      <c r="R7" s="6" t="n">
        <f si="0" t="shared"/>
        <v>15.988579259936044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88.0</v>
      </c>
      <c r="E8" s="5" t="n">
        <v>169.0</v>
      </c>
      <c r="F8" s="5" t="n">
        <v>187.0</v>
      </c>
      <c r="G8" s="5" t="n">
        <v>165.0</v>
      </c>
      <c r="H8" s="5" t="n">
        <v>247.0</v>
      </c>
      <c r="I8" s="5" t="n">
        <v>211.0</v>
      </c>
      <c r="J8" s="5" t="n">
        <v>119.0</v>
      </c>
      <c r="K8" s="5" t="n">
        <v>64.0</v>
      </c>
      <c r="L8" s="5" t="n">
        <v>29.0</v>
      </c>
      <c r="M8" s="5" t="n">
        <v>270.0</v>
      </c>
      <c r="N8" s="11" t="n">
        <f si="1" t="shared"/>
        <v>1549.0</v>
      </c>
      <c r="O8" s="5" t="n">
        <v>34850.0</v>
      </c>
      <c r="P8" s="5" t="n">
        <v>12908.0</v>
      </c>
      <c r="Q8" s="11" t="n">
        <f si="2" t="shared"/>
        <v>1279.0</v>
      </c>
      <c r="R8" s="6" t="n">
        <f si="0" t="shared"/>
        <v>10.092259577795152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939.0</v>
      </c>
      <c r="E9" s="5" t="n">
        <v>1362.0</v>
      </c>
      <c r="F9" s="5" t="n">
        <v>2515.0</v>
      </c>
      <c r="G9" s="5" t="n">
        <v>3336.0</v>
      </c>
      <c r="H9" s="5" t="n">
        <v>11907.0</v>
      </c>
      <c r="I9" s="5" t="n">
        <v>8210.0</v>
      </c>
      <c r="J9" s="5" t="n">
        <v>1950.0</v>
      </c>
      <c r="K9" s="5" t="n">
        <v>1122.0</v>
      </c>
      <c r="L9" s="5" t="n">
        <v>710.0</v>
      </c>
      <c r="M9" s="5" t="n">
        <v>14594.0</v>
      </c>
      <c r="N9" s="11" t="n">
        <f si="1" t="shared"/>
        <v>46645.0</v>
      </c>
      <c r="O9" s="5" t="n">
        <v>3464733.0</v>
      </c>
      <c r="P9" s="5" t="n">
        <v>324864.0</v>
      </c>
      <c r="Q9" s="11" t="n">
        <f si="2" t="shared"/>
        <v>32051.0</v>
      </c>
      <c r="R9" s="6" t="n">
        <f si="0" t="shared"/>
        <v>10.13584599544476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1015.0</v>
      </c>
      <c r="E10" s="5" t="n">
        <v>2164.0</v>
      </c>
      <c r="F10" s="5" t="n">
        <v>3886.0</v>
      </c>
      <c r="G10" s="5" t="n">
        <v>4857.0</v>
      </c>
      <c r="H10" s="5" t="n">
        <v>11726.0</v>
      </c>
      <c r="I10" s="5" t="n">
        <v>7562.0</v>
      </c>
      <c r="J10" s="5" t="n">
        <v>1177.0</v>
      </c>
      <c r="K10" s="5" t="n">
        <v>388.0</v>
      </c>
      <c r="L10" s="5" t="n">
        <v>165.0</v>
      </c>
      <c r="M10" s="5" t="n">
        <v>1031.0</v>
      </c>
      <c r="N10" s="11" t="n">
        <f si="1" t="shared"/>
        <v>33971.0</v>
      </c>
      <c r="O10" s="5" t="n">
        <v>348367.0</v>
      </c>
      <c r="P10" s="5" t="n">
        <v>234147.0</v>
      </c>
      <c r="Q10" s="11" t="n">
        <f si="2" t="shared"/>
        <v>32940.0</v>
      </c>
      <c r="R10" s="6" t="n">
        <f si="0" t="shared"/>
        <v>7.108287795992714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507.0</v>
      </c>
      <c r="E11" s="5" t="n">
        <v>441.0</v>
      </c>
      <c r="F11" s="5" t="n">
        <v>623.0</v>
      </c>
      <c r="G11" s="5" t="n">
        <v>983.0</v>
      </c>
      <c r="H11" s="5" t="n">
        <v>2953.0</v>
      </c>
      <c r="I11" s="5" t="n">
        <v>2316.0</v>
      </c>
      <c r="J11" s="5" t="n">
        <v>1058.0</v>
      </c>
      <c r="K11" s="5" t="n">
        <v>1082.0</v>
      </c>
      <c r="L11" s="5" t="n">
        <v>281.0</v>
      </c>
      <c r="M11" s="5" t="n">
        <v>7534.0</v>
      </c>
      <c r="N11" s="11" t="n">
        <f si="1" t="shared"/>
        <v>17778.0</v>
      </c>
      <c r="O11" s="5" t="n">
        <v>5029894.0</v>
      </c>
      <c r="P11" s="5" t="n">
        <v>137861.0</v>
      </c>
      <c r="Q11" s="11" t="n">
        <f si="2" t="shared"/>
        <v>10244.0</v>
      </c>
      <c r="R11" s="6" t="n">
        <f si="0" t="shared"/>
        <v>13.457731354939476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798.0</v>
      </c>
      <c r="E12" s="5" t="n">
        <v>1712.0</v>
      </c>
      <c r="F12" s="5" t="n">
        <v>2251.0</v>
      </c>
      <c r="G12" s="5" t="n">
        <v>2219.0</v>
      </c>
      <c r="H12" s="5" t="n">
        <v>1843.0</v>
      </c>
      <c r="I12" s="5" t="n">
        <v>1055.0</v>
      </c>
      <c r="J12" s="5" t="n">
        <v>808.0</v>
      </c>
      <c r="K12" s="5" t="n">
        <v>476.0</v>
      </c>
      <c r="L12" s="5" t="n">
        <v>217.0</v>
      </c>
      <c r="M12" s="5" t="n">
        <v>5933.0</v>
      </c>
      <c r="N12" s="11" t="n">
        <f si="1" t="shared"/>
        <v>17312.0</v>
      </c>
      <c r="O12" s="5" t="n">
        <v>3100602.0</v>
      </c>
      <c r="P12" s="5" t="n">
        <v>94957.0</v>
      </c>
      <c r="Q12" s="11" t="n">
        <f si="2" t="shared"/>
        <v>11379.0</v>
      </c>
      <c r="R12" s="6" t="n">
        <f si="0" t="shared"/>
        <v>8.344933649705599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483.0</v>
      </c>
      <c r="E13" s="5" t="n">
        <v>1412.0</v>
      </c>
      <c r="F13" s="5" t="n">
        <v>5979.0</v>
      </c>
      <c r="G13" s="5" t="n">
        <v>5825.0</v>
      </c>
      <c r="H13" s="5" t="n">
        <v>4489.0</v>
      </c>
      <c r="I13" s="5" t="n">
        <v>1477.0</v>
      </c>
      <c r="J13" s="5" t="n">
        <v>969.0</v>
      </c>
      <c r="K13" s="5" t="n">
        <v>300.0</v>
      </c>
      <c r="L13" s="5" t="n">
        <v>184.0</v>
      </c>
      <c r="M13" s="5" t="n">
        <v>3487.0</v>
      </c>
      <c r="N13" s="11" t="n">
        <f si="1" t="shared"/>
        <v>24605.0</v>
      </c>
      <c r="O13" s="5" t="n">
        <v>1892999.0</v>
      </c>
      <c r="P13" s="5" t="n">
        <v>136931.0</v>
      </c>
      <c r="Q13" s="11" t="n">
        <f si="2" t="shared"/>
        <v>21118.0</v>
      </c>
      <c r="R13" s="6" t="n">
        <f si="0" t="shared"/>
        <v>6.484089402405531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175.0</v>
      </c>
      <c r="E14" s="5" t="n">
        <v>561.0</v>
      </c>
      <c r="F14" s="5" t="n">
        <v>1803.0</v>
      </c>
      <c r="G14" s="5" t="n">
        <v>2430.0</v>
      </c>
      <c r="H14" s="5" t="n">
        <v>1737.0</v>
      </c>
      <c r="I14" s="5" t="n">
        <v>784.0</v>
      </c>
      <c r="J14" s="5" t="n">
        <v>614.0</v>
      </c>
      <c r="K14" s="5" t="n">
        <v>804.0</v>
      </c>
      <c r="L14" s="5" t="n">
        <v>792.0</v>
      </c>
      <c r="M14" s="5" t="n">
        <v>18347.0</v>
      </c>
      <c r="N14" s="11" t="n">
        <f si="1" t="shared"/>
        <v>28047.0</v>
      </c>
      <c r="O14" s="5" t="n">
        <v>1.1044048E7</v>
      </c>
      <c r="P14" s="5" t="n">
        <v>148218.0</v>
      </c>
      <c r="Q14" s="11" t="n">
        <f si="2" t="shared"/>
        <v>9700.0</v>
      </c>
      <c r="R14" s="6" t="n">
        <f si="0" t="shared"/>
        <v>15.28020618556701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65.0</v>
      </c>
      <c r="E15" s="5" t="n">
        <f ref="E15:M15" si="3" t="shared">E16-E9-E10-E11-E12-E13-E14</f>
        <v>57.0</v>
      </c>
      <c r="F15" s="5" t="n">
        <f si="3" t="shared"/>
        <v>117.0</v>
      </c>
      <c r="G15" s="5" t="n">
        <f si="3" t="shared"/>
        <v>174.0</v>
      </c>
      <c r="H15" s="5" t="n">
        <f si="3" t="shared"/>
        <v>340.0</v>
      </c>
      <c r="I15" s="5" t="n">
        <f si="3" t="shared"/>
        <v>277.0</v>
      </c>
      <c r="J15" s="5" t="n">
        <f si="3" t="shared"/>
        <v>122.0</v>
      </c>
      <c r="K15" s="5" t="n">
        <f si="3" t="shared"/>
        <v>82.0</v>
      </c>
      <c r="L15" s="5" t="n">
        <f si="3" t="shared"/>
        <v>35.0</v>
      </c>
      <c r="M15" s="5" t="n">
        <f si="3" t="shared"/>
        <v>323.0</v>
      </c>
      <c r="N15" s="5" t="n">
        <f ref="N15" si="4" t="shared">N16-N9-N10-N11-N12-N13-N14</f>
        <v>1592.0</v>
      </c>
      <c r="O15" s="5" t="n">
        <f>O16-O9-O10-O11-O12-O13-O14</f>
        <v>109739.0</v>
      </c>
      <c r="P15" s="5" t="n">
        <f>P16-P9-P10-P11-P12-P13-P14</f>
        <v>15652.0</v>
      </c>
      <c r="Q15" s="11" t="n">
        <f si="2" t="shared"/>
        <v>1269.0</v>
      </c>
      <c r="R15" s="6" t="n">
        <f si="0" t="shared"/>
        <v>12.33412135539795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3982.0</v>
      </c>
      <c r="E16" s="5" t="n">
        <v>7709.0</v>
      </c>
      <c r="F16" s="5" t="n">
        <v>17174.0</v>
      </c>
      <c r="G16" s="5" t="n">
        <v>19824.0</v>
      </c>
      <c r="H16" s="5" t="n">
        <v>34995.0</v>
      </c>
      <c r="I16" s="5" t="n">
        <v>21681.0</v>
      </c>
      <c r="J16" s="5" t="n">
        <v>6698.0</v>
      </c>
      <c r="K16" s="5" t="n">
        <v>4254.0</v>
      </c>
      <c r="L16" s="5" t="n">
        <v>2384.0</v>
      </c>
      <c r="M16" s="5" t="n">
        <v>51249.0</v>
      </c>
      <c r="N16" s="11" t="n">
        <f ref="N16:N48" si="5" t="shared">SUM(D16:M16)</f>
        <v>169950.0</v>
      </c>
      <c r="O16" s="5" t="n">
        <v>2.4990382E7</v>
      </c>
      <c r="P16" s="5" t="n">
        <v>1092630.0</v>
      </c>
      <c r="Q16" s="11" t="n">
        <f si="2" t="shared"/>
        <v>118701.0</v>
      </c>
      <c r="R16" s="6" t="n">
        <f si="0" t="shared"/>
        <v>9.204892966360855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41.0</v>
      </c>
      <c r="E17" s="5" t="n">
        <f ref="E17:M17" si="6" t="shared">E18-E16-E3-E4-E5-E6-E7-E8</f>
        <v>71.0</v>
      </c>
      <c r="F17" s="5" t="n">
        <f si="6" t="shared"/>
        <v>91.0</v>
      </c>
      <c r="G17" s="5" t="n">
        <f si="6" t="shared"/>
        <v>78.0</v>
      </c>
      <c r="H17" s="5" t="n">
        <f si="6" t="shared"/>
        <v>146.0</v>
      </c>
      <c r="I17" s="5" t="n">
        <f si="6" t="shared"/>
        <v>152.0</v>
      </c>
      <c r="J17" s="5" t="n">
        <f si="6" t="shared"/>
        <v>69.0</v>
      </c>
      <c r="K17" s="5" t="n">
        <f si="6" t="shared"/>
        <v>120.0</v>
      </c>
      <c r="L17" s="5" t="n">
        <f si="6" t="shared"/>
        <v>11.0</v>
      </c>
      <c r="M17" s="5" t="n">
        <f si="6" t="shared"/>
        <v>346.0</v>
      </c>
      <c r="N17" s="11" t="n">
        <f si="5" t="shared"/>
        <v>1125.0</v>
      </c>
      <c r="O17" s="5" t="n">
        <f>O18-O16-O3-O4-O5-O6-O7-O8</f>
        <v>154307.0</v>
      </c>
      <c r="P17" s="5" t="n">
        <f>P18-P16-P3-P4-P5-P6-P7-P8</f>
        <v>11544.0</v>
      </c>
      <c r="Q17" s="11" t="n">
        <f si="2" t="shared"/>
        <v>779.0</v>
      </c>
      <c r="R17" s="6" t="n">
        <f si="0" t="shared"/>
        <v>14.818998716302952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32796.0</v>
      </c>
      <c r="E18" s="5" t="n">
        <v>90685.0</v>
      </c>
      <c r="F18" s="5" t="n">
        <v>178302.0</v>
      </c>
      <c r="G18" s="5" t="n">
        <v>101180.0</v>
      </c>
      <c r="H18" s="5" t="n">
        <v>190284.0</v>
      </c>
      <c r="I18" s="5" t="n">
        <v>68590.0</v>
      </c>
      <c r="J18" s="5" t="n">
        <v>16023.0</v>
      </c>
      <c r="K18" s="5" t="n">
        <v>9768.0</v>
      </c>
      <c r="L18" s="5" t="n">
        <v>6793.0</v>
      </c>
      <c r="M18" s="5" t="n">
        <v>117155.0</v>
      </c>
      <c r="N18" s="11" t="n">
        <f si="5" t="shared"/>
        <v>811576.0</v>
      </c>
      <c r="O18" s="5" t="n">
        <v>3.466025E7</v>
      </c>
      <c r="P18" s="5" t="n">
        <v>4350381.0</v>
      </c>
      <c r="Q18" s="11" t="n">
        <f si="2" t="shared"/>
        <v>694421.0</v>
      </c>
      <c r="R18" s="6" t="n">
        <f si="0" t="shared"/>
        <v>6.264760138302269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509.0</v>
      </c>
      <c r="E19" s="5" t="n">
        <v>632.0</v>
      </c>
      <c r="F19" s="5" t="n">
        <v>1265.0</v>
      </c>
      <c r="G19" s="5" t="n">
        <v>953.0</v>
      </c>
      <c r="H19" s="5" t="n">
        <v>1527.0</v>
      </c>
      <c r="I19" s="5" t="n">
        <v>1593.0</v>
      </c>
      <c r="J19" s="5" t="n">
        <v>896.0</v>
      </c>
      <c r="K19" s="5" t="n">
        <v>339.0</v>
      </c>
      <c r="L19" s="5" t="n">
        <v>188.0</v>
      </c>
      <c r="M19" s="5" t="n">
        <v>1431.0</v>
      </c>
      <c r="N19" s="11" t="n">
        <f si="5" t="shared"/>
        <v>9333.0</v>
      </c>
      <c r="O19" s="5" t="n">
        <v>191130.0</v>
      </c>
      <c r="P19" s="5" t="n">
        <v>82938.0</v>
      </c>
      <c r="Q19" s="11" t="n">
        <f si="2" t="shared"/>
        <v>7902.0</v>
      </c>
      <c r="R19" s="6" t="n">
        <f si="0" t="shared"/>
        <v>10.4958238420653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4062.0</v>
      </c>
      <c r="E20" s="5" t="n">
        <v>3735.0</v>
      </c>
      <c r="F20" s="5" t="n">
        <v>4552.0</v>
      </c>
      <c r="G20" s="5" t="n">
        <v>4042.0</v>
      </c>
      <c r="H20" s="5" t="n">
        <v>8507.0</v>
      </c>
      <c r="I20" s="5" t="n">
        <v>12126.0</v>
      </c>
      <c r="J20" s="5" t="n">
        <v>5619.0</v>
      </c>
      <c r="K20" s="5" t="n">
        <v>1575.0</v>
      </c>
      <c r="L20" s="5" t="n">
        <v>923.0</v>
      </c>
      <c r="M20" s="5" t="n">
        <v>5086.0</v>
      </c>
      <c r="N20" s="11" t="n">
        <f si="5" t="shared"/>
        <v>50227.0</v>
      </c>
      <c r="O20" s="5" t="n">
        <v>915042.0</v>
      </c>
      <c r="P20" s="5" t="n">
        <v>479015.0</v>
      </c>
      <c r="Q20" s="11" t="n">
        <f si="2" t="shared"/>
        <v>45141.0</v>
      </c>
      <c r="R20" s="6" t="n">
        <f si="0" t="shared"/>
        <v>10.611528322367692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19.0</v>
      </c>
      <c r="F21" s="5" t="n">
        <v>18.0</v>
      </c>
      <c r="G21" s="5" t="n">
        <v>19.0</v>
      </c>
      <c r="H21" s="5" t="n">
        <v>36.0</v>
      </c>
      <c r="I21" s="5" t="n">
        <v>35.0</v>
      </c>
      <c r="J21" s="5" t="n">
        <v>37.0</v>
      </c>
      <c r="K21" s="5" t="n">
        <v>18.0</v>
      </c>
      <c r="L21" s="5" t="n">
        <v>10.0</v>
      </c>
      <c r="M21" s="5" t="n">
        <v>61.0</v>
      </c>
      <c r="N21" s="11" t="n">
        <f si="5" t="shared"/>
        <v>260.0</v>
      </c>
      <c r="O21" s="5" t="n">
        <v>14468.0</v>
      </c>
      <c r="P21" s="5" t="n">
        <v>3036.0</v>
      </c>
      <c r="Q21" s="11" t="n">
        <f si="2" t="shared"/>
        <v>199.0</v>
      </c>
      <c r="R21" s="6" t="n">
        <f si="0" t="shared"/>
        <v>15.256281407035177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34.0</v>
      </c>
      <c r="F22" s="5" t="n">
        <v>33.0</v>
      </c>
      <c r="G22" s="5" t="n">
        <v>36.0</v>
      </c>
      <c r="H22" s="5" t="n">
        <v>72.0</v>
      </c>
      <c r="I22" s="5" t="n">
        <v>111.0</v>
      </c>
      <c r="J22" s="5" t="n">
        <v>116.0</v>
      </c>
      <c r="K22" s="5" t="n">
        <v>34.0</v>
      </c>
      <c r="L22" s="5" t="n">
        <v>6.0</v>
      </c>
      <c r="M22" s="5" t="n">
        <v>46.0</v>
      </c>
      <c r="N22" s="11" t="n">
        <f si="5" t="shared"/>
        <v>498.0</v>
      </c>
      <c r="O22" s="5" t="n">
        <v>12712.0</v>
      </c>
      <c r="P22" s="5" t="n">
        <v>6435.0</v>
      </c>
      <c r="Q22" s="11" t="n">
        <f si="2" t="shared"/>
        <v>452.0</v>
      </c>
      <c r="R22" s="6" t="n">
        <f si="0" t="shared"/>
        <v>14.236725663716815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5.0</v>
      </c>
      <c r="F23" s="5" t="n">
        <v>10.0</v>
      </c>
      <c r="G23" s="5" t="n">
        <v>4.0</v>
      </c>
      <c r="H23" s="5" t="n">
        <v>27.0</v>
      </c>
      <c r="I23" s="5" t="n">
        <v>18.0</v>
      </c>
      <c r="J23" s="5" t="n">
        <v>18.0</v>
      </c>
      <c r="K23" s="5" t="n">
        <v>12.0</v>
      </c>
      <c r="L23" s="5" t="n">
        <v>0.0</v>
      </c>
      <c r="M23" s="5" t="n">
        <v>23.0</v>
      </c>
      <c r="N23" s="11" t="n">
        <f si="5" t="shared"/>
        <v>120.0</v>
      </c>
      <c r="O23" s="5" t="n">
        <v>4288.0</v>
      </c>
      <c r="P23" s="5" t="n">
        <v>1326.0</v>
      </c>
      <c r="Q23" s="11" t="n">
        <f si="2" t="shared"/>
        <v>97.0</v>
      </c>
      <c r="R23" s="6" t="n">
        <f si="0" t="shared"/>
        <v>13.670103092783505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32.0</v>
      </c>
      <c r="E24" s="5" t="n">
        <f ref="E24:M24" si="7" t="shared">E25-E19-E20-E21-E22-E23</f>
        <v>53.0</v>
      </c>
      <c r="F24" s="5" t="n">
        <f si="7" t="shared"/>
        <v>49.0</v>
      </c>
      <c r="G24" s="5" t="n">
        <f si="7" t="shared"/>
        <v>45.0</v>
      </c>
      <c r="H24" s="5" t="n">
        <f si="7" t="shared"/>
        <v>79.0</v>
      </c>
      <c r="I24" s="5" t="n">
        <f si="7" t="shared"/>
        <v>107.0</v>
      </c>
      <c r="J24" s="5" t="n">
        <f si="7" t="shared"/>
        <v>133.0</v>
      </c>
      <c r="K24" s="5" t="n">
        <f si="7" t="shared"/>
        <v>65.0</v>
      </c>
      <c r="L24" s="5" t="n">
        <f si="7" t="shared"/>
        <v>48.0</v>
      </c>
      <c r="M24" s="5" t="n">
        <f si="7" t="shared"/>
        <v>483.0</v>
      </c>
      <c r="N24" s="11" t="n">
        <f si="5" t="shared"/>
        <v>1094.0</v>
      </c>
      <c r="O24" s="5" t="n">
        <f>O25-O19-O20-O21-O22-O23</f>
        <v>127259.0</v>
      </c>
      <c r="P24" s="5" t="n">
        <f>P25-P19-P20-P21-P22-P23</f>
        <v>11799.0</v>
      </c>
      <c r="Q24" s="11" t="n">
        <f si="2" t="shared"/>
        <v>611.0</v>
      </c>
      <c r="R24" s="6" t="n">
        <f si="0" t="shared"/>
        <v>19.310965630114566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4623.0</v>
      </c>
      <c r="E25" s="5" t="n">
        <v>4478.0</v>
      </c>
      <c r="F25" s="5" t="n">
        <v>5927.0</v>
      </c>
      <c r="G25" s="5" t="n">
        <v>5099.0</v>
      </c>
      <c r="H25" s="5" t="n">
        <v>10248.0</v>
      </c>
      <c r="I25" s="5" t="n">
        <v>13990.0</v>
      </c>
      <c r="J25" s="5" t="n">
        <v>6819.0</v>
      </c>
      <c r="K25" s="5" t="n">
        <v>2043.0</v>
      </c>
      <c r="L25" s="5" t="n">
        <v>1175.0</v>
      </c>
      <c r="M25" s="5" t="n">
        <v>7130.0</v>
      </c>
      <c r="N25" s="11" t="n">
        <f si="5" t="shared"/>
        <v>61532.0</v>
      </c>
      <c r="O25" s="5" t="n">
        <v>1264899.0</v>
      </c>
      <c r="P25" s="5" t="n">
        <v>584549.0</v>
      </c>
      <c r="Q25" s="11" t="n">
        <f si="2" t="shared"/>
        <v>54402.0</v>
      </c>
      <c r="R25" s="6" t="n">
        <f si="0" t="shared"/>
        <v>10.744990992978199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64.0</v>
      </c>
      <c r="E26" s="5" t="n">
        <v>58.0</v>
      </c>
      <c r="F26" s="5" t="n">
        <v>49.0</v>
      </c>
      <c r="G26" s="5" t="n">
        <v>34.0</v>
      </c>
      <c r="H26" s="5" t="n">
        <v>67.0</v>
      </c>
      <c r="I26" s="5" t="n">
        <v>95.0</v>
      </c>
      <c r="J26" s="5" t="n">
        <v>46.0</v>
      </c>
      <c r="K26" s="5" t="n">
        <v>29.0</v>
      </c>
      <c r="L26" s="5" t="n">
        <v>15.0</v>
      </c>
      <c r="M26" s="5" t="n">
        <v>124.0</v>
      </c>
      <c r="N26" s="11" t="n">
        <f si="5" t="shared"/>
        <v>581.0</v>
      </c>
      <c r="O26" s="5" t="n">
        <v>9241.0</v>
      </c>
      <c r="P26" s="5" t="n">
        <v>5269.0</v>
      </c>
      <c r="Q26" s="11" t="n">
        <f si="2" t="shared"/>
        <v>457.0</v>
      </c>
      <c r="R26" s="6" t="n">
        <f si="0" t="shared"/>
        <v>11.529540481400439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255.0</v>
      </c>
      <c r="E27" s="5" t="n">
        <v>297.0</v>
      </c>
      <c r="F27" s="5" t="n">
        <v>302.0</v>
      </c>
      <c r="G27" s="5" t="n">
        <v>257.0</v>
      </c>
      <c r="H27" s="5" t="n">
        <v>499.0</v>
      </c>
      <c r="I27" s="5" t="n">
        <v>677.0</v>
      </c>
      <c r="J27" s="5" t="n">
        <v>398.0</v>
      </c>
      <c r="K27" s="5" t="n">
        <v>276.0</v>
      </c>
      <c r="L27" s="5" t="n">
        <v>153.0</v>
      </c>
      <c r="M27" s="5" t="n">
        <v>499.0</v>
      </c>
      <c r="N27" s="11" t="n">
        <f si="5" t="shared"/>
        <v>3613.0</v>
      </c>
      <c r="O27" s="5" t="n">
        <v>96204.0</v>
      </c>
      <c r="P27" s="5" t="n">
        <v>45206.0</v>
      </c>
      <c r="Q27" s="11" t="n">
        <f si="2" t="shared"/>
        <v>3114.0</v>
      </c>
      <c r="R27" s="6" t="n">
        <f si="0" t="shared"/>
        <v>14.517019910083494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325.0</v>
      </c>
      <c r="E28" s="5" t="n">
        <v>460.0</v>
      </c>
      <c r="F28" s="5" t="n">
        <v>416.0</v>
      </c>
      <c r="G28" s="5" t="n">
        <v>396.0</v>
      </c>
      <c r="H28" s="5" t="n">
        <v>715.0</v>
      </c>
      <c r="I28" s="5" t="n">
        <v>989.0</v>
      </c>
      <c r="J28" s="5" t="n">
        <v>517.0</v>
      </c>
      <c r="K28" s="5" t="n">
        <v>241.0</v>
      </c>
      <c r="L28" s="5" t="n">
        <v>96.0</v>
      </c>
      <c r="M28" s="5" t="n">
        <v>1115.0</v>
      </c>
      <c r="N28" s="11" t="n">
        <f si="5" t="shared"/>
        <v>5270.0</v>
      </c>
      <c r="O28" s="5" t="n">
        <v>83416.0</v>
      </c>
      <c r="P28" s="5" t="n">
        <v>47997.0</v>
      </c>
      <c r="Q28" s="11" t="n">
        <f si="2" t="shared"/>
        <v>4155.0</v>
      </c>
      <c r="R28" s="6" t="n">
        <f si="0" t="shared"/>
        <v>11.551624548736463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121.0</v>
      </c>
      <c r="E29" s="5" t="n">
        <v>155.0</v>
      </c>
      <c r="F29" s="5" t="n">
        <v>193.0</v>
      </c>
      <c r="G29" s="5" t="n">
        <v>125.0</v>
      </c>
      <c r="H29" s="5" t="n">
        <v>205.0</v>
      </c>
      <c r="I29" s="5" t="n">
        <v>265.0</v>
      </c>
      <c r="J29" s="5" t="n">
        <v>143.0</v>
      </c>
      <c r="K29" s="5" t="n">
        <v>50.0</v>
      </c>
      <c r="L29" s="5" t="n">
        <v>36.0</v>
      </c>
      <c r="M29" s="5" t="n">
        <v>155.0</v>
      </c>
      <c r="N29" s="11" t="n">
        <f si="5" t="shared"/>
        <v>1448.0</v>
      </c>
      <c r="O29" s="5" t="n">
        <v>29193.0</v>
      </c>
      <c r="P29" s="5" t="n">
        <v>13386.0</v>
      </c>
      <c r="Q29" s="11" t="n">
        <f si="2" t="shared"/>
        <v>1293.0</v>
      </c>
      <c r="R29" s="6" t="n">
        <f si="0" t="shared"/>
        <v>10.352668213457077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210.0</v>
      </c>
      <c r="E30" s="5" t="n">
        <v>194.0</v>
      </c>
      <c r="F30" s="5" t="n">
        <v>195.0</v>
      </c>
      <c r="G30" s="5" t="n">
        <v>154.0</v>
      </c>
      <c r="H30" s="5" t="n">
        <v>210.0</v>
      </c>
      <c r="I30" s="5" t="n">
        <v>409.0</v>
      </c>
      <c r="J30" s="5" t="n">
        <v>222.0</v>
      </c>
      <c r="K30" s="5" t="n">
        <v>93.0</v>
      </c>
      <c r="L30" s="5" t="n">
        <v>38.0</v>
      </c>
      <c r="M30" s="5" t="n">
        <v>493.0</v>
      </c>
      <c r="N30" s="11" t="n">
        <f si="5" t="shared"/>
        <v>2218.0</v>
      </c>
      <c r="O30" s="5" t="n">
        <v>29699.0</v>
      </c>
      <c r="P30" s="5" t="n">
        <v>19054.0</v>
      </c>
      <c r="Q30" s="11" t="n">
        <f si="2" t="shared"/>
        <v>1725.0</v>
      </c>
      <c r="R30" s="6" t="n">
        <f si="0" t="shared"/>
        <v>11.045797101449276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46.0</v>
      </c>
      <c r="E31" s="5" t="n">
        <v>73.0</v>
      </c>
      <c r="F31" s="5" t="n">
        <v>83.0</v>
      </c>
      <c r="G31" s="5" t="n">
        <v>82.0</v>
      </c>
      <c r="H31" s="5" t="n">
        <v>147.0</v>
      </c>
      <c r="I31" s="5" t="n">
        <v>171.0</v>
      </c>
      <c r="J31" s="5" t="n">
        <v>105.0</v>
      </c>
      <c r="K31" s="5" t="n">
        <v>32.0</v>
      </c>
      <c r="L31" s="5" t="n">
        <v>22.0</v>
      </c>
      <c r="M31" s="5" t="n">
        <v>96.0</v>
      </c>
      <c r="N31" s="11" t="n">
        <f si="5" t="shared"/>
        <v>857.0</v>
      </c>
      <c r="O31" s="5" t="n">
        <v>15237.0</v>
      </c>
      <c r="P31" s="5" t="n">
        <v>8779.0</v>
      </c>
      <c r="Q31" s="11" t="n">
        <f si="2" t="shared"/>
        <v>761.0</v>
      </c>
      <c r="R31" s="6" t="n">
        <f si="0" t="shared"/>
        <v>11.536136662286465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73.0</v>
      </c>
      <c r="E32" s="5" t="n">
        <v>73.0</v>
      </c>
      <c r="F32" s="5" t="n">
        <v>110.0</v>
      </c>
      <c r="G32" s="5" t="n">
        <v>91.0</v>
      </c>
      <c r="H32" s="5" t="n">
        <v>118.0</v>
      </c>
      <c r="I32" s="5" t="n">
        <v>187.0</v>
      </c>
      <c r="J32" s="5" t="n">
        <v>99.0</v>
      </c>
      <c r="K32" s="5" t="n">
        <v>64.0</v>
      </c>
      <c r="L32" s="5" t="n">
        <v>33.0</v>
      </c>
      <c r="M32" s="5" t="n">
        <v>152.0</v>
      </c>
      <c r="N32" s="11" t="n">
        <f si="5" t="shared"/>
        <v>1000.0</v>
      </c>
      <c r="O32" s="5" t="n">
        <v>23335.0</v>
      </c>
      <c r="P32" s="5" t="n">
        <v>11062.0</v>
      </c>
      <c r="Q32" s="11" t="n">
        <f si="2" t="shared"/>
        <v>848.0</v>
      </c>
      <c r="R32" s="6" t="n">
        <f si="0" t="shared"/>
        <v>13.044811320754716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317.0</v>
      </c>
      <c r="E33" s="5" t="n">
        <v>494.0</v>
      </c>
      <c r="F33" s="5" t="n">
        <v>591.0</v>
      </c>
      <c r="G33" s="5" t="n">
        <v>470.0</v>
      </c>
      <c r="H33" s="5" t="n">
        <v>693.0</v>
      </c>
      <c r="I33" s="5" t="n">
        <v>675.0</v>
      </c>
      <c r="J33" s="5" t="n">
        <v>392.0</v>
      </c>
      <c r="K33" s="5" t="n">
        <v>178.0</v>
      </c>
      <c r="L33" s="5" t="n">
        <v>129.0</v>
      </c>
      <c r="M33" s="5" t="n">
        <v>905.0</v>
      </c>
      <c r="N33" s="11" t="n">
        <f si="5" t="shared"/>
        <v>4844.0</v>
      </c>
      <c r="O33" s="5" t="n">
        <v>108508.0</v>
      </c>
      <c r="P33" s="5" t="n">
        <v>42440.0</v>
      </c>
      <c r="Q33" s="11" t="n">
        <f si="2" t="shared"/>
        <v>3939.0</v>
      </c>
      <c r="R33" s="6" t="n">
        <f si="0" t="shared"/>
        <v>10.774308200050774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36.0</v>
      </c>
      <c r="E34" s="5" t="n">
        <v>54.0</v>
      </c>
      <c r="F34" s="5" t="n">
        <v>48.0</v>
      </c>
      <c r="G34" s="5" t="n">
        <v>72.0</v>
      </c>
      <c r="H34" s="5" t="n">
        <v>82.0</v>
      </c>
      <c r="I34" s="5" t="n">
        <v>135.0</v>
      </c>
      <c r="J34" s="5" t="n">
        <v>55.0</v>
      </c>
      <c r="K34" s="5" t="n">
        <v>37.0</v>
      </c>
      <c r="L34" s="5" t="n">
        <v>21.0</v>
      </c>
      <c r="M34" s="5" t="n">
        <v>131.0</v>
      </c>
      <c r="N34" s="11" t="n">
        <f si="5" t="shared"/>
        <v>671.0</v>
      </c>
      <c r="O34" s="5" t="n">
        <v>11681.0</v>
      </c>
      <c r="P34" s="5" t="n">
        <v>6799.0</v>
      </c>
      <c r="Q34" s="11" t="n">
        <f si="2" t="shared"/>
        <v>540.0</v>
      </c>
      <c r="R34" s="6" t="n">
        <f si="0" t="shared"/>
        <v>12.59074074074074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10.0</v>
      </c>
      <c r="F35" s="5" t="n">
        <v>4.0</v>
      </c>
      <c r="G35" s="5" t="n">
        <v>11.0</v>
      </c>
      <c r="H35" s="5" t="n">
        <v>12.0</v>
      </c>
      <c r="I35" s="5" t="n">
        <v>11.0</v>
      </c>
      <c r="J35" s="5" t="n">
        <v>10.0</v>
      </c>
      <c r="K35" s="5" t="n">
        <v>2.0</v>
      </c>
      <c r="L35" s="5" t="n">
        <v>1.0</v>
      </c>
      <c r="M35" s="5" t="n">
        <v>36.0</v>
      </c>
      <c r="N35" s="11" t="n">
        <f si="5" t="shared"/>
        <v>122.0</v>
      </c>
      <c r="O35" s="5" t="n">
        <v>1594.0</v>
      </c>
      <c r="P35" s="5" t="n">
        <v>651.0</v>
      </c>
      <c r="Q35" s="11" t="n">
        <f si="2" t="shared"/>
        <v>86.0</v>
      </c>
      <c r="R35" s="6" t="n">
        <f si="0" t="shared"/>
        <v>7.569767441860465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60.0</v>
      </c>
      <c r="E36" s="5" t="n">
        <v>108.0</v>
      </c>
      <c r="F36" s="5" t="n">
        <v>76.0</v>
      </c>
      <c r="G36" s="5" t="n">
        <v>87.0</v>
      </c>
      <c r="H36" s="5" t="n">
        <v>131.0</v>
      </c>
      <c r="I36" s="5" t="n">
        <v>178.0</v>
      </c>
      <c r="J36" s="5" t="n">
        <v>112.0</v>
      </c>
      <c r="K36" s="5" t="n">
        <v>44.0</v>
      </c>
      <c r="L36" s="5" t="n">
        <v>28.0</v>
      </c>
      <c r="M36" s="5" t="n">
        <v>84.0</v>
      </c>
      <c r="N36" s="11" t="n">
        <f si="5" t="shared"/>
        <v>908.0</v>
      </c>
      <c r="O36" s="5" t="n">
        <v>15591.0</v>
      </c>
      <c r="P36" s="5" t="n">
        <v>10150.0</v>
      </c>
      <c r="Q36" s="11" t="n">
        <f si="2" t="shared"/>
        <v>824.0</v>
      </c>
      <c r="R36" s="6" t="n">
        <f si="0" t="shared"/>
        <v>12.317961165048544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22.0</v>
      </c>
      <c r="E37" s="5" t="n">
        <v>40.0</v>
      </c>
      <c r="F37" s="5" t="n">
        <v>45.0</v>
      </c>
      <c r="G37" s="5" t="n">
        <v>34.0</v>
      </c>
      <c r="H37" s="5" t="n">
        <v>62.0</v>
      </c>
      <c r="I37" s="5" t="n">
        <v>127.0</v>
      </c>
      <c r="J37" s="5" t="n">
        <v>73.0</v>
      </c>
      <c r="K37" s="5" t="n">
        <v>34.0</v>
      </c>
      <c r="L37" s="5" t="n">
        <v>27.0</v>
      </c>
      <c r="M37" s="5" t="n">
        <v>144.0</v>
      </c>
      <c r="N37" s="11" t="n">
        <f si="5" t="shared"/>
        <v>608.0</v>
      </c>
      <c r="O37" s="5" t="n">
        <v>28562.0</v>
      </c>
      <c r="P37" s="5" t="n">
        <v>7412.0</v>
      </c>
      <c r="Q37" s="11" t="n">
        <f si="2" t="shared"/>
        <v>464.0</v>
      </c>
      <c r="R37" s="6" t="n">
        <f si="0" t="shared"/>
        <v>15.974137931034482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292.0</v>
      </c>
      <c r="E38" s="5" t="n">
        <f ref="E38:M38" si="8" t="shared">E39-E26-E27-E28-E29-E30-E31-E32-E33-E34-E35-E36-E37</f>
        <v>273.0</v>
      </c>
      <c r="F38" s="5" t="n">
        <f si="8" t="shared"/>
        <v>407.0</v>
      </c>
      <c r="G38" s="5" t="n">
        <f si="8" t="shared"/>
        <v>279.0</v>
      </c>
      <c r="H38" s="5" t="n">
        <f si="8" t="shared"/>
        <v>566.0</v>
      </c>
      <c r="I38" s="5" t="n">
        <f si="8" t="shared"/>
        <v>503.0</v>
      </c>
      <c r="J38" s="5" t="n">
        <f si="8" t="shared"/>
        <v>295.0</v>
      </c>
      <c r="K38" s="5" t="n">
        <f si="8" t="shared"/>
        <v>172.0</v>
      </c>
      <c r="L38" s="5" t="n">
        <f si="8" t="shared"/>
        <v>136.0</v>
      </c>
      <c r="M38" s="5" t="n">
        <f si="8" t="shared"/>
        <v>946.0</v>
      </c>
      <c r="N38" s="11" t="n">
        <f si="5" t="shared"/>
        <v>3869.0</v>
      </c>
      <c r="O38" s="5" t="n">
        <f>O39-O26-O27-O28-O29-O30-O31-O32-O33-O34-O35-O36-O37</f>
        <v>93175.0</v>
      </c>
      <c r="P38" s="5" t="n">
        <f>P39-P26-P27-P28-P29-P30-P31-P32-P33-P34-P35-P36-P37</f>
        <v>36277.0</v>
      </c>
      <c r="Q38" s="11" t="n">
        <f si="2" t="shared"/>
        <v>2923.0</v>
      </c>
      <c r="R38" s="6" t="n">
        <f si="0" t="shared"/>
        <v>12.410879233664044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1846.0</v>
      </c>
      <c r="E39" s="5" t="n">
        <v>2289.0</v>
      </c>
      <c r="F39" s="5" t="n">
        <v>2519.0</v>
      </c>
      <c r="G39" s="5" t="n">
        <v>2092.0</v>
      </c>
      <c r="H39" s="5" t="n">
        <v>3507.0</v>
      </c>
      <c r="I39" s="5" t="n">
        <v>4422.0</v>
      </c>
      <c r="J39" s="5" t="n">
        <v>2467.0</v>
      </c>
      <c r="K39" s="5" t="n">
        <v>1252.0</v>
      </c>
      <c r="L39" s="5" t="n">
        <v>735.0</v>
      </c>
      <c r="M39" s="5" t="n">
        <v>4880.0</v>
      </c>
      <c r="N39" s="11" t="n">
        <f si="5" t="shared"/>
        <v>26009.0</v>
      </c>
      <c r="O39" s="5" t="n">
        <v>545436.0</v>
      </c>
      <c r="P39" s="5" t="n">
        <v>254482.0</v>
      </c>
      <c r="Q39" s="11" t="n">
        <f si="2" t="shared"/>
        <v>21129.0</v>
      </c>
      <c r="R39" s="6" t="n">
        <f si="0" t="shared"/>
        <v>12.044204647640683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420.0</v>
      </c>
      <c r="E40" s="5" t="n">
        <v>602.0</v>
      </c>
      <c r="F40" s="5" t="n">
        <v>1016.0</v>
      </c>
      <c r="G40" s="5" t="n">
        <v>1030.0</v>
      </c>
      <c r="H40" s="5" t="n">
        <v>2407.0</v>
      </c>
      <c r="I40" s="5" t="n">
        <v>2476.0</v>
      </c>
      <c r="J40" s="5" t="n">
        <v>1281.0</v>
      </c>
      <c r="K40" s="5" t="n">
        <v>448.0</v>
      </c>
      <c r="L40" s="5" t="n">
        <v>92.0</v>
      </c>
      <c r="M40" s="5" t="n">
        <v>778.0</v>
      </c>
      <c r="N40" s="11" t="n">
        <f si="5" t="shared"/>
        <v>10550.0</v>
      </c>
      <c r="O40" s="5" t="n">
        <v>142844.0</v>
      </c>
      <c r="P40" s="5" t="n">
        <v>102124.0</v>
      </c>
      <c r="Q40" s="11" t="n">
        <f si="2" t="shared"/>
        <v>9772.0</v>
      </c>
      <c r="R40" s="6" t="n">
        <f si="0" t="shared"/>
        <v>10.450675399099469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79.0</v>
      </c>
      <c r="E41" s="5" t="n">
        <v>117.0</v>
      </c>
      <c r="F41" s="5" t="n">
        <v>172.0</v>
      </c>
      <c r="G41" s="5" t="n">
        <v>145.0</v>
      </c>
      <c r="H41" s="5" t="n">
        <v>334.0</v>
      </c>
      <c r="I41" s="5" t="n">
        <v>464.0</v>
      </c>
      <c r="J41" s="5" t="n">
        <v>329.0</v>
      </c>
      <c r="K41" s="5" t="n">
        <v>161.0</v>
      </c>
      <c r="L41" s="5" t="n">
        <v>34.0</v>
      </c>
      <c r="M41" s="5" t="n">
        <v>245.0</v>
      </c>
      <c r="N41" s="11" t="n">
        <f si="5" t="shared"/>
        <v>2080.0</v>
      </c>
      <c r="O41" s="5" t="n">
        <v>36566.0</v>
      </c>
      <c r="P41" s="5" t="n">
        <v>24886.0</v>
      </c>
      <c r="Q41" s="11" t="n">
        <f si="2" t="shared"/>
        <v>1835.0</v>
      </c>
      <c r="R41" s="6" t="n">
        <f si="0" t="shared"/>
        <v>13.561852861035423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16.0</v>
      </c>
      <c r="E42" s="5" t="n">
        <f ref="E42:M42" si="9" t="shared">E43-E40-E41</f>
        <v>24.0</v>
      </c>
      <c r="F42" s="5" t="n">
        <f si="9" t="shared"/>
        <v>83.0</v>
      </c>
      <c r="G42" s="5" t="n">
        <f si="9" t="shared"/>
        <v>31.0</v>
      </c>
      <c r="H42" s="5" t="n">
        <f si="9" t="shared"/>
        <v>25.0</v>
      </c>
      <c r="I42" s="5" t="n">
        <f si="9" t="shared"/>
        <v>19.0</v>
      </c>
      <c r="J42" s="5" t="n">
        <f si="9" t="shared"/>
        <v>17.0</v>
      </c>
      <c r="K42" s="5" t="n">
        <f si="9" t="shared"/>
        <v>11.0</v>
      </c>
      <c r="L42" s="5" t="n">
        <f si="9" t="shared"/>
        <v>4.0</v>
      </c>
      <c r="M42" s="5" t="n">
        <f si="9" t="shared"/>
        <v>60.0</v>
      </c>
      <c r="N42" s="11" t="n">
        <f si="5" t="shared"/>
        <v>290.0</v>
      </c>
      <c r="O42" s="5" t="n">
        <f>O43-O40-O41</f>
        <v>15073.0</v>
      </c>
      <c r="P42" s="5" t="n">
        <f>P43-P40-P41</f>
        <v>2021.0</v>
      </c>
      <c r="Q42" s="11" t="n">
        <f si="2" t="shared"/>
        <v>230.0</v>
      </c>
      <c r="R42" s="6" t="n">
        <f si="0" t="shared"/>
        <v>8.78695652173913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515.0</v>
      </c>
      <c r="E43" s="5" t="n">
        <v>743.0</v>
      </c>
      <c r="F43" s="5" t="n">
        <v>1271.0</v>
      </c>
      <c r="G43" s="5" t="n">
        <v>1206.0</v>
      </c>
      <c r="H43" s="5" t="n">
        <v>2766.0</v>
      </c>
      <c r="I43" s="5" t="n">
        <v>2959.0</v>
      </c>
      <c r="J43" s="5" t="n">
        <v>1627.0</v>
      </c>
      <c r="K43" s="5" t="n">
        <v>620.0</v>
      </c>
      <c r="L43" s="5" t="n">
        <v>130.0</v>
      </c>
      <c r="M43" s="5" t="n">
        <v>1083.0</v>
      </c>
      <c r="N43" s="11" t="n">
        <f si="5" t="shared"/>
        <v>12920.0</v>
      </c>
      <c r="O43" s="5" t="n">
        <v>194483.0</v>
      </c>
      <c r="P43" s="5" t="n">
        <v>129031.0</v>
      </c>
      <c r="Q43" s="11" t="n">
        <f si="2" t="shared"/>
        <v>11837.0</v>
      </c>
      <c r="R43" s="6" t="n">
        <f si="0" t="shared"/>
        <v>10.900650502661147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20.0</v>
      </c>
      <c r="E44" s="8" t="n">
        <v>27.0</v>
      </c>
      <c r="F44" s="8" t="n">
        <v>23.0</v>
      </c>
      <c r="G44" s="8" t="n">
        <v>20.0</v>
      </c>
      <c r="H44" s="8" t="n">
        <v>51.0</v>
      </c>
      <c r="I44" s="8" t="n">
        <v>87.0</v>
      </c>
      <c r="J44" s="8" t="n">
        <v>126.0</v>
      </c>
      <c r="K44" s="8" t="n">
        <v>49.0</v>
      </c>
      <c r="L44" s="8" t="n">
        <v>19.0</v>
      </c>
      <c r="M44" s="8" t="n">
        <v>348.0</v>
      </c>
      <c r="N44" s="11" t="n">
        <f si="5" t="shared"/>
        <v>770.0</v>
      </c>
      <c r="O44" s="8" t="n">
        <v>106081.0</v>
      </c>
      <c r="P44" s="8" t="n">
        <v>7859.0</v>
      </c>
      <c r="Q44" s="11" t="n">
        <f si="2" t="shared"/>
        <v>422.0</v>
      </c>
      <c r="R44" s="6" t="n">
        <f si="0" t="shared"/>
        <v>18.623222748815166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19.0</v>
      </c>
      <c r="F45" s="8" t="n">
        <f si="10" t="shared"/>
        <v>22.0</v>
      </c>
      <c r="G45" s="8" t="n">
        <f si="10" t="shared"/>
        <v>27.0</v>
      </c>
      <c r="H45" s="8" t="n">
        <f si="10" t="shared"/>
        <v>41.0</v>
      </c>
      <c r="I45" s="8" t="n">
        <f si="10" t="shared"/>
        <v>46.0</v>
      </c>
      <c r="J45" s="8" t="n">
        <f si="10" t="shared"/>
        <v>55.0</v>
      </c>
      <c r="K45" s="8" t="n">
        <f si="10" t="shared"/>
        <v>69.0</v>
      </c>
      <c r="L45" s="8" t="n">
        <f si="10" t="shared"/>
        <v>14.0</v>
      </c>
      <c r="M45" s="8" t="n">
        <f si="10" t="shared"/>
        <v>162.0</v>
      </c>
      <c r="N45" s="11" t="n">
        <f si="5" t="shared"/>
        <v>463.0</v>
      </c>
      <c r="O45" s="8" t="n">
        <f>O46-O44</f>
        <v>48113.0</v>
      </c>
      <c r="P45" s="8" t="n">
        <f>P46-P44</f>
        <v>6554.0</v>
      </c>
      <c r="Q45" s="11" t="n">
        <f si="2" t="shared"/>
        <v>301.0</v>
      </c>
      <c r="R45" s="6" t="n">
        <f si="0" t="shared"/>
        <v>21.774086378737543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28.0</v>
      </c>
      <c r="E46" s="8" t="n">
        <v>46.0</v>
      </c>
      <c r="F46" s="8" t="n">
        <v>45.0</v>
      </c>
      <c r="G46" s="8" t="n">
        <v>47.0</v>
      </c>
      <c r="H46" s="8" t="n">
        <v>92.0</v>
      </c>
      <c r="I46" s="8" t="n">
        <v>133.0</v>
      </c>
      <c r="J46" s="8" t="n">
        <v>181.0</v>
      </c>
      <c r="K46" s="8" t="n">
        <v>118.0</v>
      </c>
      <c r="L46" s="8" t="n">
        <v>33.0</v>
      </c>
      <c r="M46" s="8" t="n">
        <v>510.0</v>
      </c>
      <c r="N46" s="11" t="n">
        <f si="5" t="shared"/>
        <v>1233.0</v>
      </c>
      <c r="O46" s="8" t="n">
        <v>154194.0</v>
      </c>
      <c r="P46" s="8" t="n">
        <v>14413.0</v>
      </c>
      <c r="Q46" s="11" t="n">
        <f si="2" t="shared"/>
        <v>723.0</v>
      </c>
      <c r="R46" s="6" t="n">
        <f si="0" t="shared"/>
        <v>19.934993084370678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13.0</v>
      </c>
      <c r="F47" s="5" t="n">
        <v>11.0</v>
      </c>
      <c r="G47" s="5" t="n">
        <v>8.0</v>
      </c>
      <c r="H47" s="5" t="n">
        <v>11.0</v>
      </c>
      <c r="I47" s="5" t="n">
        <v>9.0</v>
      </c>
      <c r="J47" s="5" t="n">
        <v>4.0</v>
      </c>
      <c r="K47" s="5" t="n">
        <v>2.0</v>
      </c>
      <c r="L47" s="5" t="n">
        <v>0.0</v>
      </c>
      <c r="M47" s="5" t="n">
        <v>94.0</v>
      </c>
      <c r="N47" s="11" t="n">
        <f si="5" t="shared"/>
        <v>157.0</v>
      </c>
      <c r="O47" s="5" t="n">
        <v>21800.0</v>
      </c>
      <c r="P47" s="5" t="n">
        <v>424.0</v>
      </c>
      <c r="Q47" s="11" t="n">
        <f si="2" t="shared"/>
        <v>63.0</v>
      </c>
      <c r="R47" s="6" t="n">
        <f si="0" t="shared"/>
        <v>6.73015873015873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39813.0</v>
      </c>
      <c r="E48" s="5" t="n">
        <f ref="E48:M48" si="11" t="shared">E47+E46+E43+E39+E25+E18</f>
        <v>98254.0</v>
      </c>
      <c r="F48" s="5" t="n">
        <f si="11" t="shared"/>
        <v>188075.0</v>
      </c>
      <c r="G48" s="5" t="n">
        <f si="11" t="shared"/>
        <v>109632.0</v>
      </c>
      <c r="H48" s="5" t="n">
        <f si="11" t="shared"/>
        <v>206908.0</v>
      </c>
      <c r="I48" s="5" t="n">
        <f si="11" t="shared"/>
        <v>90103.0</v>
      </c>
      <c r="J48" s="5" t="n">
        <f si="11" t="shared"/>
        <v>27121.0</v>
      </c>
      <c r="K48" s="5" t="n">
        <f si="11" t="shared"/>
        <v>13803.0</v>
      </c>
      <c r="L48" s="5" t="n">
        <f si="11" t="shared"/>
        <v>8866.0</v>
      </c>
      <c r="M48" s="5" t="n">
        <f si="11" t="shared"/>
        <v>130852.0</v>
      </c>
      <c r="N48" s="11" t="n">
        <f si="5" t="shared"/>
        <v>913427.0</v>
      </c>
      <c r="O48" s="5" t="n">
        <f>O47+O46+O43+O39+O25+O18</f>
        <v>3.6841062E7</v>
      </c>
      <c r="P48" s="5" t="n">
        <f>P47+P46+P43+P39+P25+P18</f>
        <v>5333280.0</v>
      </c>
      <c r="Q48" s="11" t="n">
        <f si="2" t="shared"/>
        <v>782575.0</v>
      </c>
      <c r="R48" s="6" t="n">
        <f si="0" t="shared"/>
        <v>6.8150400920039615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4.358640591968488</v>
      </c>
      <c r="E49" s="6" t="n">
        <f ref="E49" si="13" t="shared">E48/$N$48*100</f>
        <v>10.756634082417095</v>
      </c>
      <c r="F49" s="6" t="n">
        <f ref="F49" si="14" t="shared">F48/$N$48*100</f>
        <v>20.590041678207456</v>
      </c>
      <c r="G49" s="6" t="n">
        <f ref="G49" si="15" t="shared">G48/$N$48*100</f>
        <v>12.002272759618448</v>
      </c>
      <c r="H49" s="6" t="n">
        <f ref="H49" si="16" t="shared">H48/$N$48*100</f>
        <v>22.651837530530628</v>
      </c>
      <c r="I49" s="6" t="n">
        <f ref="I49" si="17" t="shared">I48/$N$48*100</f>
        <v>9.864280342052512</v>
      </c>
      <c r="J49" s="6" t="n">
        <f ref="J49" si="18" t="shared">J48/$N$48*100</f>
        <v>2.9691480545243354</v>
      </c>
      <c r="K49" s="6" t="n">
        <f ref="K49" si="19" t="shared">K48/$N$48*100</f>
        <v>1.5111223994911471</v>
      </c>
      <c r="L49" s="6" t="n">
        <f ref="L49" si="20" t="shared">L48/$N$48*100</f>
        <v>0.9706303842562131</v>
      </c>
      <c r="M49" s="6" t="n">
        <f ref="M49" si="21" t="shared">M48/$N$48*100</f>
        <v>14.32539217693368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