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<sst xmlns="http://schemas.openxmlformats.org/spreadsheetml/2006/main" count="118" uniqueCount="73">
  <si>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</si>
  <si>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</si>
  <si>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</si>
  <si>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</si>
  <si>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</si>
  <si>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</si>
  <si>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</si>
  <si>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</si>
  <si>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</si>
  <si>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</si>
  <si>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</si>
  <si>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</si>
  <si>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</si>
  <si>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</si>
  <si>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</si>
  <si>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</si>
  <si>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</si>
  <si>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</si>
  <si>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</si>
  <si>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</si>
  <si>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</si>
  <si>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</si>
  <si>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</si>
  <si>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</si>
  <si>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</si>
  <si>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</si>
  <si>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</si>
  <si>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</si>
  <si>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</si>
  <si>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</si>
  <si>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</si>
  <si>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</si>
  <si>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</si>
  <si>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</si>
  <si>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</si>
  <si>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</si>
  <si>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</si>
  <si>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</si>
  <si>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</si>
  <si>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</si>
  <si>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</si>
  <si>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</si>
  <si>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</si>
  <si>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</si>
  <si>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</si>
  <si>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</si>
  <si>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</si>
  <si>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</si>
  <si>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</si>
  <si>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</si>
  <si>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</si>
  <si>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</si>
  <si>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</si>
  <si>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</si>
  <si>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</si>
  <si>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</si>
  <si>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</si>
  <si>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</si>
  <si>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</si>
  <si>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</si>
  <si>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</si>
  <si>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</si>
  <si>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</si>
  <si>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</si>
  <si>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</si>
  <si>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</si>
  <si>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</si>
  <si>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</si>
  <si>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</si>
  <si>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</si>
  <si>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</si>
  <si>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106年10月來臺旅客人次～按停留夜數分
Table 1-8  Visitor Arrivals  by Length of Stay,
October,2017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</si>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</sst>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5121.0</v>
      </c>
      <c r="E3" s="4" t="n">
        <v>20998.0</v>
      </c>
      <c r="F3" s="4" t="n">
        <v>37624.0</v>
      </c>
      <c r="G3" s="4" t="n">
        <v>29378.0</v>
      </c>
      <c r="H3" s="4" t="n">
        <v>23016.0</v>
      </c>
      <c r="I3" s="4" t="n">
        <v>4407.0</v>
      </c>
      <c r="J3" s="4" t="n">
        <v>996.0</v>
      </c>
      <c r="K3" s="4" t="n">
        <v>210.0</v>
      </c>
      <c r="L3" s="4" t="n">
        <v>137.0</v>
      </c>
      <c r="M3" s="4" t="n">
        <v>2964.0</v>
      </c>
      <c r="N3" s="11" t="n">
        <f>SUM(D3:M3)</f>
        <v>124851.0</v>
      </c>
      <c r="O3" s="4" t="n">
        <v>633512.0</v>
      </c>
      <c r="P3" s="4" t="n">
        <v>494352.0</v>
      </c>
      <c r="Q3" s="11" t="n">
        <f>SUM(D3:L3)</f>
        <v>121887.0</v>
      </c>
      <c r="R3" s="6" t="n">
        <f ref="R3:R48" si="0" t="shared">IF(P3&lt;&gt;0,P3/SUM(D3:L3),0)</f>
        <v>4.055822195968397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15589.0</v>
      </c>
      <c r="E4" s="5" t="n">
        <v>10613.0</v>
      </c>
      <c r="F4" s="5" t="n">
        <v>12083.0</v>
      </c>
      <c r="G4" s="5" t="n">
        <v>20086.0</v>
      </c>
      <c r="H4" s="5" t="n">
        <v>152973.0</v>
      </c>
      <c r="I4" s="5" t="n">
        <v>43275.0</v>
      </c>
      <c r="J4" s="5" t="n">
        <v>2265.0</v>
      </c>
      <c r="K4" s="5" t="n">
        <v>1059.0</v>
      </c>
      <c r="L4" s="5" t="n">
        <v>952.0</v>
      </c>
      <c r="M4" s="5" t="n">
        <v>20584.0</v>
      </c>
      <c r="N4" s="11" t="n">
        <f ref="N4:N14" si="1" t="shared">SUM(D4:M4)</f>
        <v>279479.0</v>
      </c>
      <c r="O4" s="5" t="n">
        <v>2641366.0</v>
      </c>
      <c r="P4" s="5" t="n">
        <v>1744897.0</v>
      </c>
      <c r="Q4" s="11" t="n">
        <f ref="Q4:Q48" si="2" t="shared">SUM(D4:L4)</f>
        <v>258895.0</v>
      </c>
      <c r="R4" s="6" t="n">
        <f si="0" t="shared"/>
        <v>6.739786399891848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9311.0</v>
      </c>
      <c r="E5" s="5" t="n">
        <v>56178.0</v>
      </c>
      <c r="F5" s="5" t="n">
        <v>57722.0</v>
      </c>
      <c r="G5" s="5" t="n">
        <v>14783.0</v>
      </c>
      <c r="H5" s="5" t="n">
        <v>8209.0</v>
      </c>
      <c r="I5" s="5" t="n">
        <v>3888.0</v>
      </c>
      <c r="J5" s="5" t="n">
        <v>2363.0</v>
      </c>
      <c r="K5" s="5" t="n">
        <v>2028.0</v>
      </c>
      <c r="L5" s="5" t="n">
        <v>964.0</v>
      </c>
      <c r="M5" s="5" t="n">
        <v>2846.0</v>
      </c>
      <c r="N5" s="11" t="n">
        <f si="1" t="shared"/>
        <v>158292.0</v>
      </c>
      <c r="O5" s="5" t="n">
        <v>867688.0</v>
      </c>
      <c r="P5" s="5" t="n">
        <v>655907.0</v>
      </c>
      <c r="Q5" s="11" t="n">
        <f si="2" t="shared"/>
        <v>155446.0</v>
      </c>
      <c r="R5" s="6" t="n">
        <f si="0" t="shared"/>
        <v>4.21951674536495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3198.0</v>
      </c>
      <c r="E6" s="5" t="n">
        <v>11178.0</v>
      </c>
      <c r="F6" s="5" t="n">
        <v>55214.0</v>
      </c>
      <c r="G6" s="5" t="n">
        <v>16815.0</v>
      </c>
      <c r="H6" s="5" t="n">
        <v>7913.0</v>
      </c>
      <c r="I6" s="5" t="n">
        <v>1872.0</v>
      </c>
      <c r="J6" s="5" t="n">
        <v>597.0</v>
      </c>
      <c r="K6" s="5" t="n">
        <v>587.0</v>
      </c>
      <c r="L6" s="5" t="n">
        <v>383.0</v>
      </c>
      <c r="M6" s="5" t="n">
        <v>1529.0</v>
      </c>
      <c r="N6" s="11" t="n">
        <f si="1" t="shared"/>
        <v>99286.0</v>
      </c>
      <c r="O6" s="5" t="n">
        <v>477735.0</v>
      </c>
      <c r="P6" s="5" t="n">
        <v>388699.0</v>
      </c>
      <c r="Q6" s="11" t="n">
        <f si="2" t="shared"/>
        <v>97757.0</v>
      </c>
      <c r="R6" s="6" t="n">
        <f si="0" t="shared"/>
        <v>3.9761756191372486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129.0</v>
      </c>
      <c r="E7" s="5" t="n">
        <v>208.0</v>
      </c>
      <c r="F7" s="5" t="n">
        <v>296.0</v>
      </c>
      <c r="G7" s="5" t="n">
        <v>344.0</v>
      </c>
      <c r="H7" s="5" t="n">
        <v>474.0</v>
      </c>
      <c r="I7" s="5" t="n">
        <v>259.0</v>
      </c>
      <c r="J7" s="5" t="n">
        <v>219.0</v>
      </c>
      <c r="K7" s="5" t="n">
        <v>152.0</v>
      </c>
      <c r="L7" s="5" t="n">
        <v>69.0</v>
      </c>
      <c r="M7" s="5" t="n">
        <v>447.0</v>
      </c>
      <c r="N7" s="11" t="n">
        <f si="1" t="shared"/>
        <v>2597.0</v>
      </c>
      <c r="O7" s="5" t="n">
        <v>107418.0</v>
      </c>
      <c r="P7" s="5" t="n">
        <v>25873.0</v>
      </c>
      <c r="Q7" s="11" t="n">
        <f si="2" t="shared"/>
        <v>2150.0</v>
      </c>
      <c r="R7" s="6" t="n">
        <f si="0" t="shared"/>
        <v>12.033953488372093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116.0</v>
      </c>
      <c r="E8" s="5" t="n">
        <v>197.0</v>
      </c>
      <c r="F8" s="5" t="n">
        <v>236.0</v>
      </c>
      <c r="G8" s="5" t="n">
        <v>234.0</v>
      </c>
      <c r="H8" s="5" t="n">
        <v>320.0</v>
      </c>
      <c r="I8" s="5" t="n">
        <v>305.0</v>
      </c>
      <c r="J8" s="5" t="n">
        <v>115.0</v>
      </c>
      <c r="K8" s="5" t="n">
        <v>61.0</v>
      </c>
      <c r="L8" s="5" t="n">
        <v>43.0</v>
      </c>
      <c r="M8" s="5" t="n">
        <v>278.0</v>
      </c>
      <c r="N8" s="11" t="n">
        <f si="1" t="shared"/>
        <v>1905.0</v>
      </c>
      <c r="O8" s="5" t="n">
        <v>28718.0</v>
      </c>
      <c r="P8" s="5" t="n">
        <v>15965.0</v>
      </c>
      <c r="Q8" s="11" t="n">
        <f si="2" t="shared"/>
        <v>1627.0</v>
      </c>
      <c r="R8" s="6" t="n">
        <f si="0" t="shared"/>
        <v>9.812538414259373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1143.0</v>
      </c>
      <c r="E9" s="5" t="n">
        <v>1426.0</v>
      </c>
      <c r="F9" s="5" t="n">
        <v>3260.0</v>
      </c>
      <c r="G9" s="5" t="n">
        <v>5692.0</v>
      </c>
      <c r="H9" s="5" t="n">
        <v>20340.0</v>
      </c>
      <c r="I9" s="5" t="n">
        <v>7674.0</v>
      </c>
      <c r="J9" s="5" t="n">
        <v>1276.0</v>
      </c>
      <c r="K9" s="5" t="n">
        <v>580.0</v>
      </c>
      <c r="L9" s="5" t="n">
        <v>278.0</v>
      </c>
      <c r="M9" s="5" t="n">
        <v>1555.0</v>
      </c>
      <c r="N9" s="11" t="n">
        <f si="1" t="shared"/>
        <v>43224.0</v>
      </c>
      <c r="O9" s="5" t="n">
        <v>550663.0</v>
      </c>
      <c r="P9" s="5" t="n">
        <v>308479.0</v>
      </c>
      <c r="Q9" s="11" t="n">
        <f si="2" t="shared"/>
        <v>41669.0</v>
      </c>
      <c r="R9" s="6" t="n">
        <f si="0" t="shared"/>
        <v>7.403081427440063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1045.0</v>
      </c>
      <c r="E10" s="5" t="n">
        <v>2456.0</v>
      </c>
      <c r="F10" s="5" t="n">
        <v>4465.0</v>
      </c>
      <c r="G10" s="5" t="n">
        <v>5694.0</v>
      </c>
      <c r="H10" s="5" t="n">
        <v>12397.0</v>
      </c>
      <c r="I10" s="5" t="n">
        <v>5385.0</v>
      </c>
      <c r="J10" s="5" t="n">
        <v>647.0</v>
      </c>
      <c r="K10" s="5" t="n">
        <v>227.0</v>
      </c>
      <c r="L10" s="5" t="n">
        <v>89.0</v>
      </c>
      <c r="M10" s="5" t="n">
        <v>931.0</v>
      </c>
      <c r="N10" s="11" t="n">
        <f si="1" t="shared"/>
        <v>33336.0</v>
      </c>
      <c r="O10" s="5" t="n">
        <v>227185.0</v>
      </c>
      <c r="P10" s="5" t="n">
        <v>198381.0</v>
      </c>
      <c r="Q10" s="11" t="n">
        <f si="2" t="shared"/>
        <v>32405.0</v>
      </c>
      <c r="R10" s="6" t="n">
        <f si="0" t="shared"/>
        <v>6.1219256287609936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475.0</v>
      </c>
      <c r="E11" s="5" t="n">
        <v>417.0</v>
      </c>
      <c r="F11" s="5" t="n">
        <v>781.0</v>
      </c>
      <c r="G11" s="5" t="n">
        <v>803.0</v>
      </c>
      <c r="H11" s="5" t="n">
        <v>2174.0</v>
      </c>
      <c r="I11" s="5" t="n">
        <v>1785.0</v>
      </c>
      <c r="J11" s="5" t="n">
        <v>703.0</v>
      </c>
      <c r="K11" s="5" t="n">
        <v>363.0</v>
      </c>
      <c r="L11" s="5" t="n">
        <v>188.0</v>
      </c>
      <c r="M11" s="5" t="n">
        <v>5592.0</v>
      </c>
      <c r="N11" s="11" t="n">
        <f si="1" t="shared"/>
        <v>13281.0</v>
      </c>
      <c r="O11" s="5" t="n">
        <v>4847406.0</v>
      </c>
      <c r="P11" s="5" t="n">
        <v>85112.0</v>
      </c>
      <c r="Q11" s="11" t="n">
        <f si="2" t="shared"/>
        <v>7689.0</v>
      </c>
      <c r="R11" s="6" t="n">
        <f si="0" t="shared"/>
        <v>11.069319807517232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1143.0</v>
      </c>
      <c r="E12" s="5" t="n">
        <v>2825.0</v>
      </c>
      <c r="F12" s="5" t="n">
        <v>3789.0</v>
      </c>
      <c r="G12" s="5" t="n">
        <v>2818.0</v>
      </c>
      <c r="H12" s="5" t="n">
        <v>2221.0</v>
      </c>
      <c r="I12" s="5" t="n">
        <v>820.0</v>
      </c>
      <c r="J12" s="5" t="n">
        <v>545.0</v>
      </c>
      <c r="K12" s="5" t="n">
        <v>304.0</v>
      </c>
      <c r="L12" s="5" t="n">
        <v>218.0</v>
      </c>
      <c r="M12" s="5" t="n">
        <v>6331.0</v>
      </c>
      <c r="N12" s="11" t="n">
        <f si="1" t="shared"/>
        <v>21014.0</v>
      </c>
      <c r="O12" s="5" t="n">
        <v>3618764.0</v>
      </c>
      <c r="P12" s="5" t="n">
        <v>94763.0</v>
      </c>
      <c r="Q12" s="11" t="n">
        <f si="2" t="shared"/>
        <v>14683.0</v>
      </c>
      <c r="R12" s="6" t="n">
        <f si="0" t="shared"/>
        <v>6.453926309337329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403.0</v>
      </c>
      <c r="E13" s="5" t="n">
        <v>2365.0</v>
      </c>
      <c r="F13" s="5" t="n">
        <v>7549.0</v>
      </c>
      <c r="G13" s="5" t="n">
        <v>5186.0</v>
      </c>
      <c r="H13" s="5" t="n">
        <v>3855.0</v>
      </c>
      <c r="I13" s="5" t="n">
        <v>1674.0</v>
      </c>
      <c r="J13" s="5" t="n">
        <v>2003.0</v>
      </c>
      <c r="K13" s="5" t="n">
        <v>206.0</v>
      </c>
      <c r="L13" s="5" t="n">
        <v>189.0</v>
      </c>
      <c r="M13" s="5" t="n">
        <v>3310.0</v>
      </c>
      <c r="N13" s="11" t="n">
        <f si="1" t="shared"/>
        <v>26740.0</v>
      </c>
      <c r="O13" s="5" t="n">
        <v>1963475.0</v>
      </c>
      <c r="P13" s="5" t="n">
        <v>159677.0</v>
      </c>
      <c r="Q13" s="11" t="n">
        <f si="2" t="shared"/>
        <v>23430.0</v>
      </c>
      <c r="R13" s="6" t="n">
        <f si="0" t="shared"/>
        <v>6.815066154502774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249.0</v>
      </c>
      <c r="E14" s="5" t="n">
        <v>697.0</v>
      </c>
      <c r="F14" s="5" t="n">
        <v>4129.0</v>
      </c>
      <c r="G14" s="5" t="n">
        <v>7623.0</v>
      </c>
      <c r="H14" s="5" t="n">
        <v>2980.0</v>
      </c>
      <c r="I14" s="5" t="n">
        <v>2200.0</v>
      </c>
      <c r="J14" s="5" t="n">
        <v>2785.0</v>
      </c>
      <c r="K14" s="5" t="n">
        <v>708.0</v>
      </c>
      <c r="L14" s="5" t="n">
        <v>906.0</v>
      </c>
      <c r="M14" s="5" t="n">
        <v>7496.0</v>
      </c>
      <c r="N14" s="11" t="n">
        <f si="1" t="shared"/>
        <v>29773.0</v>
      </c>
      <c r="O14" s="5" t="n">
        <v>5333861.0</v>
      </c>
      <c r="P14" s="5" t="n">
        <v>263916.0</v>
      </c>
      <c r="Q14" s="11" t="n">
        <f si="2" t="shared"/>
        <v>22277.0</v>
      </c>
      <c r="R14" s="6" t="n">
        <f si="0" t="shared"/>
        <v>11.847017102841496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98.0</v>
      </c>
      <c r="E15" s="5" t="n">
        <f ref="E15:M15" si="3" t="shared">E16-E9-E10-E11-E12-E13-E14</f>
        <v>42.0</v>
      </c>
      <c r="F15" s="5" t="n">
        <f si="3" t="shared"/>
        <v>168.0</v>
      </c>
      <c r="G15" s="5" t="n">
        <f si="3" t="shared"/>
        <v>540.0</v>
      </c>
      <c r="H15" s="5" t="n">
        <f si="3" t="shared"/>
        <v>483.0</v>
      </c>
      <c r="I15" s="5" t="n">
        <f si="3" t="shared"/>
        <v>372.0</v>
      </c>
      <c r="J15" s="5" t="n">
        <f si="3" t="shared"/>
        <v>244.0</v>
      </c>
      <c r="K15" s="5" t="n">
        <f si="3" t="shared"/>
        <v>48.0</v>
      </c>
      <c r="L15" s="5" t="n">
        <f si="3" t="shared"/>
        <v>41.0</v>
      </c>
      <c r="M15" s="5" t="n">
        <f si="3" t="shared"/>
        <v>238.0</v>
      </c>
      <c r="N15" s="5" t="n">
        <f ref="N15" si="4" t="shared">N16-N9-N10-N11-N12-N13-N14</f>
        <v>2274.0</v>
      </c>
      <c r="O15" s="5" t="n">
        <f>O16-O9-O10-O11-O12-O13-O14</f>
        <v>57178.0</v>
      </c>
      <c r="P15" s="5" t="n">
        <f>P16-P9-P10-P11-P12-P13-P14</f>
        <v>21267.0</v>
      </c>
      <c r="Q15" s="11" t="n">
        <f si="2" t="shared"/>
        <v>2036.0</v>
      </c>
      <c r="R15" s="6" t="n">
        <f si="0" t="shared"/>
        <v>10.445481335952849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4556.0</v>
      </c>
      <c r="E16" s="5" t="n">
        <v>10228.0</v>
      </c>
      <c r="F16" s="5" t="n">
        <v>24141.0</v>
      </c>
      <c r="G16" s="5" t="n">
        <v>28356.0</v>
      </c>
      <c r="H16" s="5" t="n">
        <v>44450.0</v>
      </c>
      <c r="I16" s="5" t="n">
        <v>19910.0</v>
      </c>
      <c r="J16" s="5" t="n">
        <v>8203.0</v>
      </c>
      <c r="K16" s="5" t="n">
        <v>2436.0</v>
      </c>
      <c r="L16" s="5" t="n">
        <v>1909.0</v>
      </c>
      <c r="M16" s="5" t="n">
        <v>25453.0</v>
      </c>
      <c r="N16" s="11" t="n">
        <f ref="N16:N48" si="5" t="shared">SUM(D16:M16)</f>
        <v>169642.0</v>
      </c>
      <c r="O16" s="5" t="n">
        <v>1.6598532E7</v>
      </c>
      <c r="P16" s="5" t="n">
        <v>1131595.0</v>
      </c>
      <c r="Q16" s="11" t="n">
        <f si="2" t="shared"/>
        <v>144189.0</v>
      </c>
      <c r="R16" s="6" t="n">
        <f si="0" t="shared"/>
        <v>7.847998113587028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65.0</v>
      </c>
      <c r="E17" s="5" t="n">
        <f ref="E17:M17" si="6" t="shared">E18-E16-E3-E4-E5-E6-E7-E8</f>
        <v>117.0</v>
      </c>
      <c r="F17" s="5" t="n">
        <f si="6" t="shared"/>
        <v>196.0</v>
      </c>
      <c r="G17" s="5" t="n">
        <f si="6" t="shared"/>
        <v>196.0</v>
      </c>
      <c r="H17" s="5" t="n">
        <f si="6" t="shared"/>
        <v>243.0</v>
      </c>
      <c r="I17" s="5" t="n">
        <f si="6" t="shared"/>
        <v>198.0</v>
      </c>
      <c r="J17" s="5" t="n">
        <f si="6" t="shared"/>
        <v>62.0</v>
      </c>
      <c r="K17" s="5" t="n">
        <f si="6" t="shared"/>
        <v>150.0</v>
      </c>
      <c r="L17" s="5" t="n">
        <f si="6" t="shared"/>
        <v>14.0</v>
      </c>
      <c r="M17" s="5" t="n">
        <f si="6" t="shared"/>
        <v>69.0</v>
      </c>
      <c r="N17" s="11" t="n">
        <f si="5" t="shared"/>
        <v>1310.0</v>
      </c>
      <c r="O17" s="5" t="n">
        <f>O18-O16-O3-O4-O5-O6-O7-O8</f>
        <v>51311.0</v>
      </c>
      <c r="P17" s="5" t="n">
        <f>P18-P16-P3-P4-P5-P6-P7-P8</f>
        <v>15056.0</v>
      </c>
      <c r="Q17" s="11" t="n">
        <f si="2" t="shared"/>
        <v>1241.0</v>
      </c>
      <c r="R17" s="6" t="n">
        <f si="0" t="shared"/>
        <v>12.13215149073328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38085.0</v>
      </c>
      <c r="E18" s="5" t="n">
        <v>109717.0</v>
      </c>
      <c r="F18" s="5" t="n">
        <v>187512.0</v>
      </c>
      <c r="G18" s="5" t="n">
        <v>110192.0</v>
      </c>
      <c r="H18" s="5" t="n">
        <v>237598.0</v>
      </c>
      <c r="I18" s="5" t="n">
        <v>74114.0</v>
      </c>
      <c r="J18" s="5" t="n">
        <v>14820.0</v>
      </c>
      <c r="K18" s="5" t="n">
        <v>6683.0</v>
      </c>
      <c r="L18" s="5" t="n">
        <v>4471.0</v>
      </c>
      <c r="M18" s="5" t="n">
        <v>54170.0</v>
      </c>
      <c r="N18" s="11" t="n">
        <f si="5" t="shared"/>
        <v>837362.0</v>
      </c>
      <c r="O18" s="5" t="n">
        <v>2.140628E7</v>
      </c>
      <c r="P18" s="5" t="n">
        <v>4472344.0</v>
      </c>
      <c r="Q18" s="11" t="n">
        <f si="2" t="shared"/>
        <v>783192.0</v>
      </c>
      <c r="R18" s="6" t="n">
        <f si="0" t="shared"/>
        <v>5.710405622120757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629.0</v>
      </c>
      <c r="E19" s="5" t="n">
        <v>894.0</v>
      </c>
      <c r="F19" s="5" t="n">
        <v>1392.0</v>
      </c>
      <c r="G19" s="5" t="n">
        <v>1309.0</v>
      </c>
      <c r="H19" s="5" t="n">
        <v>2371.0</v>
      </c>
      <c r="I19" s="5" t="n">
        <v>1586.0</v>
      </c>
      <c r="J19" s="5" t="n">
        <v>585.0</v>
      </c>
      <c r="K19" s="5" t="n">
        <v>258.0</v>
      </c>
      <c r="L19" s="5" t="n">
        <v>166.0</v>
      </c>
      <c r="M19" s="5" t="n">
        <v>1348.0</v>
      </c>
      <c r="N19" s="11" t="n">
        <f si="5" t="shared"/>
        <v>10538.0</v>
      </c>
      <c r="O19" s="5" t="n">
        <v>121660.0</v>
      </c>
      <c r="P19" s="5" t="n">
        <v>79040.0</v>
      </c>
      <c r="Q19" s="11" t="n">
        <f si="2" t="shared"/>
        <v>9190.0</v>
      </c>
      <c r="R19" s="6" t="n">
        <f si="0" t="shared"/>
        <v>8.600652883569097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3253.0</v>
      </c>
      <c r="E20" s="5" t="n">
        <v>4145.0</v>
      </c>
      <c r="F20" s="5" t="n">
        <v>5107.0</v>
      </c>
      <c r="G20" s="5" t="n">
        <v>4596.0</v>
      </c>
      <c r="H20" s="5" t="n">
        <v>9232.0</v>
      </c>
      <c r="I20" s="5" t="n">
        <v>8609.0</v>
      </c>
      <c r="J20" s="5" t="n">
        <v>3030.0</v>
      </c>
      <c r="K20" s="5" t="n">
        <v>1329.0</v>
      </c>
      <c r="L20" s="5" t="n">
        <v>1049.0</v>
      </c>
      <c r="M20" s="5" t="n">
        <v>3728.0</v>
      </c>
      <c r="N20" s="11" t="n">
        <f si="5" t="shared"/>
        <v>44078.0</v>
      </c>
      <c r="O20" s="5" t="n">
        <v>564275.0</v>
      </c>
      <c r="P20" s="5" t="n">
        <v>392839.0</v>
      </c>
      <c r="Q20" s="11" t="n">
        <f si="2" t="shared"/>
        <v>40350.0</v>
      </c>
      <c r="R20" s="6" t="n">
        <f si="0" t="shared"/>
        <v>9.735786864931846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41.0</v>
      </c>
      <c r="F21" s="5" t="n">
        <v>56.0</v>
      </c>
      <c r="G21" s="5" t="n">
        <v>43.0</v>
      </c>
      <c r="H21" s="5" t="n">
        <v>44.0</v>
      </c>
      <c r="I21" s="5" t="n">
        <v>28.0</v>
      </c>
      <c r="J21" s="5" t="n">
        <v>29.0</v>
      </c>
      <c r="K21" s="5" t="n">
        <v>16.0</v>
      </c>
      <c r="L21" s="5" t="n">
        <v>11.0</v>
      </c>
      <c r="M21" s="5" t="n">
        <v>81.0</v>
      </c>
      <c r="N21" s="11" t="n">
        <f si="5" t="shared"/>
        <v>359.0</v>
      </c>
      <c r="O21" s="5" t="n">
        <v>10163.0</v>
      </c>
      <c r="P21" s="5" t="n">
        <v>3122.0</v>
      </c>
      <c r="Q21" s="11" t="n">
        <f si="2" t="shared"/>
        <v>278.0</v>
      </c>
      <c r="R21" s="6" t="n">
        <f si="0" t="shared"/>
        <v>11.23021582733813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25.0</v>
      </c>
      <c r="E22" s="5" t="n">
        <v>45.0</v>
      </c>
      <c r="F22" s="5" t="n">
        <v>43.0</v>
      </c>
      <c r="G22" s="5" t="n">
        <v>26.0</v>
      </c>
      <c r="H22" s="5" t="n">
        <v>104.0</v>
      </c>
      <c r="I22" s="5" t="n">
        <v>52.0</v>
      </c>
      <c r="J22" s="5" t="n">
        <v>36.0</v>
      </c>
      <c r="K22" s="5" t="n">
        <v>16.0</v>
      </c>
      <c r="L22" s="5" t="n">
        <v>9.0</v>
      </c>
      <c r="M22" s="5" t="n">
        <v>51.0</v>
      </c>
      <c r="N22" s="11" t="n">
        <f si="5" t="shared"/>
        <v>407.0</v>
      </c>
      <c r="O22" s="5" t="n">
        <v>7425.0</v>
      </c>
      <c r="P22" s="5" t="n">
        <v>3708.0</v>
      </c>
      <c r="Q22" s="11" t="n">
        <f si="2" t="shared"/>
        <v>356.0</v>
      </c>
      <c r="R22" s="6" t="n">
        <f si="0" t="shared"/>
        <v>10.415730337078651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23.0</v>
      </c>
      <c r="F23" s="5" t="n">
        <v>20.0</v>
      </c>
      <c r="G23" s="5" t="n">
        <v>11.0</v>
      </c>
      <c r="H23" s="5" t="n">
        <v>36.0</v>
      </c>
      <c r="I23" s="5" t="n">
        <v>36.0</v>
      </c>
      <c r="J23" s="5" t="n">
        <v>16.0</v>
      </c>
      <c r="K23" s="5" t="n">
        <v>2.0</v>
      </c>
      <c r="L23" s="5" t="n">
        <v>3.0</v>
      </c>
      <c r="M23" s="5" t="n">
        <v>12.0</v>
      </c>
      <c r="N23" s="11" t="n">
        <f si="5" t="shared"/>
        <v>164.0</v>
      </c>
      <c r="O23" s="5" t="n">
        <v>2523.0</v>
      </c>
      <c r="P23" s="5" t="n">
        <v>1427.0</v>
      </c>
      <c r="Q23" s="11" t="n">
        <f si="2" t="shared"/>
        <v>152.0</v>
      </c>
      <c r="R23" s="6" t="n">
        <f si="0" t="shared"/>
        <v>9.388157894736842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53.0</v>
      </c>
      <c r="E24" s="5" t="n">
        <f ref="E24:M24" si="7" t="shared">E25-E19-E20-E21-E22-E23</f>
        <v>79.0</v>
      </c>
      <c r="F24" s="5" t="n">
        <f si="7" t="shared"/>
        <v>85.0</v>
      </c>
      <c r="G24" s="5" t="n">
        <f si="7" t="shared"/>
        <v>91.0</v>
      </c>
      <c r="H24" s="5" t="n">
        <f si="7" t="shared"/>
        <v>182.0</v>
      </c>
      <c r="I24" s="5" t="n">
        <f si="7" t="shared"/>
        <v>161.0</v>
      </c>
      <c r="J24" s="5" t="n">
        <f si="7" t="shared"/>
        <v>143.0</v>
      </c>
      <c r="K24" s="5" t="n">
        <f si="7" t="shared"/>
        <v>60.0</v>
      </c>
      <c r="L24" s="5" t="n">
        <f si="7" t="shared"/>
        <v>25.0</v>
      </c>
      <c r="M24" s="5" t="n">
        <f si="7" t="shared"/>
        <v>192.0</v>
      </c>
      <c r="N24" s="11" t="n">
        <f si="5" t="shared"/>
        <v>1071.0</v>
      </c>
      <c r="O24" s="5" t="n">
        <f>O25-O19-O20-O21-O22-O23</f>
        <v>42815.0</v>
      </c>
      <c r="P24" s="5" t="n">
        <f>P25-P19-P20-P21-P22-P23</f>
        <v>11514.0</v>
      </c>
      <c r="Q24" s="11" t="n">
        <f si="2" t="shared"/>
        <v>879.0</v>
      </c>
      <c r="R24" s="6" t="n">
        <f si="0" t="shared"/>
        <v>13.098976109215018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3975.0</v>
      </c>
      <c r="E25" s="5" t="n">
        <v>5227.0</v>
      </c>
      <c r="F25" s="5" t="n">
        <v>6703.0</v>
      </c>
      <c r="G25" s="5" t="n">
        <v>6076.0</v>
      </c>
      <c r="H25" s="5" t="n">
        <v>11969.0</v>
      </c>
      <c r="I25" s="5" t="n">
        <v>10472.0</v>
      </c>
      <c r="J25" s="5" t="n">
        <v>3839.0</v>
      </c>
      <c r="K25" s="5" t="n">
        <v>1681.0</v>
      </c>
      <c r="L25" s="5" t="n">
        <v>1263.0</v>
      </c>
      <c r="M25" s="5" t="n">
        <v>5412.0</v>
      </c>
      <c r="N25" s="11" t="n">
        <f si="5" t="shared"/>
        <v>56617.0</v>
      </c>
      <c r="O25" s="5" t="n">
        <v>748861.0</v>
      </c>
      <c r="P25" s="5" t="n">
        <v>491650.0</v>
      </c>
      <c r="Q25" s="11" t="n">
        <f si="2" t="shared"/>
        <v>51205.0</v>
      </c>
      <c r="R25" s="6" t="n">
        <f si="0" t="shared"/>
        <v>9.601601406112684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53.0</v>
      </c>
      <c r="E26" s="5" t="n">
        <v>72.0</v>
      </c>
      <c r="F26" s="5" t="n">
        <v>69.0</v>
      </c>
      <c r="G26" s="5" t="n">
        <v>71.0</v>
      </c>
      <c r="H26" s="5" t="n">
        <v>110.0</v>
      </c>
      <c r="I26" s="5" t="n">
        <v>157.0</v>
      </c>
      <c r="J26" s="5" t="n">
        <v>57.0</v>
      </c>
      <c r="K26" s="5" t="n">
        <v>37.0</v>
      </c>
      <c r="L26" s="5" t="n">
        <v>13.0</v>
      </c>
      <c r="M26" s="5" t="n">
        <v>55.0</v>
      </c>
      <c r="N26" s="11" t="n">
        <f si="5" t="shared"/>
        <v>694.0</v>
      </c>
      <c r="O26" s="5" t="n">
        <v>10024.0</v>
      </c>
      <c r="P26" s="5" t="n">
        <v>6916.0</v>
      </c>
      <c r="Q26" s="11" t="n">
        <f si="2" t="shared"/>
        <v>639.0</v>
      </c>
      <c r="R26" s="6" t="n">
        <f si="0" t="shared"/>
        <v>10.823161189358373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289.0</v>
      </c>
      <c r="E27" s="5" t="n">
        <v>457.0</v>
      </c>
      <c r="F27" s="5" t="n">
        <v>475.0</v>
      </c>
      <c r="G27" s="5" t="n">
        <v>378.0</v>
      </c>
      <c r="H27" s="5" t="n">
        <v>661.0</v>
      </c>
      <c r="I27" s="5" t="n">
        <v>644.0</v>
      </c>
      <c r="J27" s="5" t="n">
        <v>339.0</v>
      </c>
      <c r="K27" s="5" t="n">
        <v>261.0</v>
      </c>
      <c r="L27" s="5" t="n">
        <v>131.0</v>
      </c>
      <c r="M27" s="5" t="n">
        <v>189.0</v>
      </c>
      <c r="N27" s="11" t="n">
        <f si="5" t="shared"/>
        <v>3824.0</v>
      </c>
      <c r="O27" s="5" t="n">
        <v>61458.0</v>
      </c>
      <c r="P27" s="5" t="n">
        <v>43804.0</v>
      </c>
      <c r="Q27" s="11" t="n">
        <f si="2" t="shared"/>
        <v>3635.0</v>
      </c>
      <c r="R27" s="6" t="n">
        <f si="0" t="shared"/>
        <v>12.050618982118294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460.0</v>
      </c>
      <c r="E28" s="5" t="n">
        <v>643.0</v>
      </c>
      <c r="F28" s="5" t="n">
        <v>650.0</v>
      </c>
      <c r="G28" s="5" t="n">
        <v>627.0</v>
      </c>
      <c r="H28" s="5" t="n">
        <v>1088.0</v>
      </c>
      <c r="I28" s="5" t="n">
        <v>1297.0</v>
      </c>
      <c r="J28" s="5" t="n">
        <v>572.0</v>
      </c>
      <c r="K28" s="5" t="n">
        <v>274.0</v>
      </c>
      <c r="L28" s="5" t="n">
        <v>98.0</v>
      </c>
      <c r="M28" s="5" t="n">
        <v>831.0</v>
      </c>
      <c r="N28" s="11" t="n">
        <f si="5" t="shared"/>
        <v>6540.0</v>
      </c>
      <c r="O28" s="5" t="n">
        <v>66138.0</v>
      </c>
      <c r="P28" s="5" t="n">
        <v>57603.0</v>
      </c>
      <c r="Q28" s="11" t="n">
        <f si="2" t="shared"/>
        <v>5709.0</v>
      </c>
      <c r="R28" s="6" t="n">
        <f si="0" t="shared"/>
        <v>10.089858118759853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189.0</v>
      </c>
      <c r="E29" s="5" t="n">
        <v>247.0</v>
      </c>
      <c r="F29" s="5" t="n">
        <v>266.0</v>
      </c>
      <c r="G29" s="5" t="n">
        <v>230.0</v>
      </c>
      <c r="H29" s="5" t="n">
        <v>293.0</v>
      </c>
      <c r="I29" s="5" t="n">
        <v>186.0</v>
      </c>
      <c r="J29" s="5" t="n">
        <v>81.0</v>
      </c>
      <c r="K29" s="5" t="n">
        <v>63.0</v>
      </c>
      <c r="L29" s="5" t="n">
        <v>35.0</v>
      </c>
      <c r="M29" s="5" t="n">
        <v>116.0</v>
      </c>
      <c r="N29" s="11" t="n">
        <f si="5" t="shared"/>
        <v>1706.0</v>
      </c>
      <c r="O29" s="5" t="n">
        <v>21147.0</v>
      </c>
      <c r="P29" s="5" t="n">
        <v>13198.0</v>
      </c>
      <c r="Q29" s="11" t="n">
        <f si="2" t="shared"/>
        <v>1590.0</v>
      </c>
      <c r="R29" s="6" t="n">
        <f si="0" t="shared"/>
        <v>8.30062893081761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169.0</v>
      </c>
      <c r="E30" s="5" t="n">
        <v>209.0</v>
      </c>
      <c r="F30" s="5" t="n">
        <v>261.0</v>
      </c>
      <c r="G30" s="5" t="n">
        <v>210.0</v>
      </c>
      <c r="H30" s="5" t="n">
        <v>401.0</v>
      </c>
      <c r="I30" s="5" t="n">
        <v>469.0</v>
      </c>
      <c r="J30" s="5" t="n">
        <v>270.0</v>
      </c>
      <c r="K30" s="5" t="n">
        <v>65.0</v>
      </c>
      <c r="L30" s="5" t="n">
        <v>22.0</v>
      </c>
      <c r="M30" s="5" t="n">
        <v>177.0</v>
      </c>
      <c r="N30" s="11" t="n">
        <f si="5" t="shared"/>
        <v>2253.0</v>
      </c>
      <c r="O30" s="5" t="n">
        <v>23228.0</v>
      </c>
      <c r="P30" s="5" t="n">
        <v>19701.0</v>
      </c>
      <c r="Q30" s="11" t="n">
        <f si="2" t="shared"/>
        <v>2076.0</v>
      </c>
      <c r="R30" s="6" t="n">
        <f si="0" t="shared"/>
        <v>9.489884393063583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63.0</v>
      </c>
      <c r="E31" s="5" t="n">
        <v>109.0</v>
      </c>
      <c r="F31" s="5" t="n">
        <v>129.0</v>
      </c>
      <c r="G31" s="5" t="n">
        <v>123.0</v>
      </c>
      <c r="H31" s="5" t="n">
        <v>206.0</v>
      </c>
      <c r="I31" s="5" t="n">
        <v>214.0</v>
      </c>
      <c r="J31" s="5" t="n">
        <v>101.0</v>
      </c>
      <c r="K31" s="5" t="n">
        <v>41.0</v>
      </c>
      <c r="L31" s="5" t="n">
        <v>27.0</v>
      </c>
      <c r="M31" s="5" t="n">
        <v>80.0</v>
      </c>
      <c r="N31" s="11" t="n">
        <f si="5" t="shared"/>
        <v>1093.0</v>
      </c>
      <c r="O31" s="5" t="n">
        <v>13416.0</v>
      </c>
      <c r="P31" s="5" t="n">
        <v>10673.0</v>
      </c>
      <c r="Q31" s="11" t="n">
        <f si="2" t="shared"/>
        <v>1013.0</v>
      </c>
      <c r="R31" s="6" t="n">
        <f si="0" t="shared"/>
        <v>10.536031589338599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76.0</v>
      </c>
      <c r="E32" s="5" t="n">
        <v>136.0</v>
      </c>
      <c r="F32" s="5" t="n">
        <v>113.0</v>
      </c>
      <c r="G32" s="5" t="n">
        <v>109.0</v>
      </c>
      <c r="H32" s="5" t="n">
        <v>143.0</v>
      </c>
      <c r="I32" s="5" t="n">
        <v>142.0</v>
      </c>
      <c r="J32" s="5" t="n">
        <v>85.0</v>
      </c>
      <c r="K32" s="5" t="n">
        <v>34.0</v>
      </c>
      <c r="L32" s="5" t="n">
        <v>26.0</v>
      </c>
      <c r="M32" s="5" t="n">
        <v>77.0</v>
      </c>
      <c r="N32" s="11" t="n">
        <f si="5" t="shared"/>
        <v>941.0</v>
      </c>
      <c r="O32" s="5" t="n">
        <v>14855.0</v>
      </c>
      <c r="P32" s="5" t="n">
        <v>8796.0</v>
      </c>
      <c r="Q32" s="11" t="n">
        <f si="2" t="shared"/>
        <v>864.0</v>
      </c>
      <c r="R32" s="6" t="n">
        <f si="0" t="shared"/>
        <v>10.180555555555555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356.0</v>
      </c>
      <c r="E33" s="5" t="n">
        <v>652.0</v>
      </c>
      <c r="F33" s="5" t="n">
        <v>790.0</v>
      </c>
      <c r="G33" s="5" t="n">
        <v>658.0</v>
      </c>
      <c r="H33" s="5" t="n">
        <v>987.0</v>
      </c>
      <c r="I33" s="5" t="n">
        <v>827.0</v>
      </c>
      <c r="J33" s="5" t="n">
        <v>289.0</v>
      </c>
      <c r="K33" s="5" t="n">
        <v>191.0</v>
      </c>
      <c r="L33" s="5" t="n">
        <v>160.0</v>
      </c>
      <c r="M33" s="5" t="n">
        <v>1199.0</v>
      </c>
      <c r="N33" s="11" t="n">
        <f si="5" t="shared"/>
        <v>6109.0</v>
      </c>
      <c r="O33" s="5" t="n">
        <v>76079.0</v>
      </c>
      <c r="P33" s="5" t="n">
        <v>47626.0</v>
      </c>
      <c r="Q33" s="11" t="n">
        <f si="2" t="shared"/>
        <v>4910.0</v>
      </c>
      <c r="R33" s="6" t="n">
        <f si="0" t="shared"/>
        <v>9.69979633401222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39.0</v>
      </c>
      <c r="E34" s="5" t="n">
        <v>69.0</v>
      </c>
      <c r="F34" s="5" t="n">
        <v>68.0</v>
      </c>
      <c r="G34" s="5" t="n">
        <v>79.0</v>
      </c>
      <c r="H34" s="5" t="n">
        <v>146.0</v>
      </c>
      <c r="I34" s="5" t="n">
        <v>201.0</v>
      </c>
      <c r="J34" s="5" t="n">
        <v>48.0</v>
      </c>
      <c r="K34" s="5" t="n">
        <v>31.0</v>
      </c>
      <c r="L34" s="5" t="n">
        <v>9.0</v>
      </c>
      <c r="M34" s="5" t="n">
        <v>104.0</v>
      </c>
      <c r="N34" s="11" t="n">
        <f si="5" t="shared"/>
        <v>794.0</v>
      </c>
      <c r="O34" s="5" t="n">
        <v>7695.0</v>
      </c>
      <c r="P34" s="5" t="n">
        <v>6553.0</v>
      </c>
      <c r="Q34" s="11" t="n">
        <f si="2" t="shared"/>
        <v>690.0</v>
      </c>
      <c r="R34" s="6" t="n">
        <f si="0" t="shared"/>
        <v>9.497101449275362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15.0</v>
      </c>
      <c r="E35" s="5" t="n">
        <v>19.0</v>
      </c>
      <c r="F35" s="5" t="n">
        <v>18.0</v>
      </c>
      <c r="G35" s="5" t="n">
        <v>16.0</v>
      </c>
      <c r="H35" s="5" t="n">
        <v>17.0</v>
      </c>
      <c r="I35" s="5" t="n">
        <v>22.0</v>
      </c>
      <c r="J35" s="5" t="n">
        <v>4.0</v>
      </c>
      <c r="K35" s="5" t="n">
        <v>8.0</v>
      </c>
      <c r="L35" s="5" t="n">
        <v>1.0</v>
      </c>
      <c r="M35" s="5" t="n">
        <v>34.0</v>
      </c>
      <c r="N35" s="11" t="n">
        <f si="5" t="shared"/>
        <v>154.0</v>
      </c>
      <c r="O35" s="5" t="n">
        <v>1257.0</v>
      </c>
      <c r="P35" s="5" t="n">
        <v>1016.0</v>
      </c>
      <c r="Q35" s="11" t="n">
        <f si="2" t="shared"/>
        <v>120.0</v>
      </c>
      <c r="R35" s="6" t="n">
        <f si="0" t="shared"/>
        <v>8.466666666666667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56.0</v>
      </c>
      <c r="E36" s="5" t="n">
        <v>116.0</v>
      </c>
      <c r="F36" s="5" t="n">
        <v>121.0</v>
      </c>
      <c r="G36" s="5" t="n">
        <v>70.0</v>
      </c>
      <c r="H36" s="5" t="n">
        <v>143.0</v>
      </c>
      <c r="I36" s="5" t="n">
        <v>127.0</v>
      </c>
      <c r="J36" s="5" t="n">
        <v>74.0</v>
      </c>
      <c r="K36" s="5" t="n">
        <v>46.0</v>
      </c>
      <c r="L36" s="5" t="n">
        <v>10.0</v>
      </c>
      <c r="M36" s="5" t="n">
        <v>71.0</v>
      </c>
      <c r="N36" s="11" t="n">
        <f si="5" t="shared"/>
        <v>834.0</v>
      </c>
      <c r="O36" s="5" t="n">
        <v>8733.0</v>
      </c>
      <c r="P36" s="5" t="n">
        <v>7394.0</v>
      </c>
      <c r="Q36" s="11" t="n">
        <f si="2" t="shared"/>
        <v>763.0</v>
      </c>
      <c r="R36" s="6" t="n">
        <f si="0" t="shared"/>
        <v>9.690694626474443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50.0</v>
      </c>
      <c r="E37" s="5" t="n">
        <v>80.0</v>
      </c>
      <c r="F37" s="5" t="n">
        <v>91.0</v>
      </c>
      <c r="G37" s="5" t="n">
        <v>61.0</v>
      </c>
      <c r="H37" s="5" t="n">
        <v>184.0</v>
      </c>
      <c r="I37" s="5" t="n">
        <v>108.0</v>
      </c>
      <c r="J37" s="5" t="n">
        <v>42.0</v>
      </c>
      <c r="K37" s="5" t="n">
        <v>28.0</v>
      </c>
      <c r="L37" s="5" t="n">
        <v>18.0</v>
      </c>
      <c r="M37" s="5" t="n">
        <v>118.0</v>
      </c>
      <c r="N37" s="11" t="n">
        <f si="5" t="shared"/>
        <v>780.0</v>
      </c>
      <c r="O37" s="5" t="n">
        <v>16820.0</v>
      </c>
      <c r="P37" s="5" t="n">
        <v>6577.0</v>
      </c>
      <c r="Q37" s="11" t="n">
        <f si="2" t="shared"/>
        <v>662.0</v>
      </c>
      <c r="R37" s="6" t="n">
        <f si="0" t="shared"/>
        <v>9.935045317220544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290.0</v>
      </c>
      <c r="E38" s="5" t="n">
        <f ref="E38:M38" si="8" t="shared">E39-E26-E27-E28-E29-E30-E31-E32-E33-E34-E35-E36-E37</f>
        <v>490.0</v>
      </c>
      <c r="F38" s="5" t="n">
        <f si="8" t="shared"/>
        <v>571.0</v>
      </c>
      <c r="G38" s="5" t="n">
        <f si="8" t="shared"/>
        <v>433.0</v>
      </c>
      <c r="H38" s="5" t="n">
        <f si="8" t="shared"/>
        <v>817.0</v>
      </c>
      <c r="I38" s="5" t="n">
        <f si="8" t="shared"/>
        <v>692.0</v>
      </c>
      <c r="J38" s="5" t="n">
        <f si="8" t="shared"/>
        <v>290.0</v>
      </c>
      <c r="K38" s="5" t="n">
        <f si="8" t="shared"/>
        <v>193.0</v>
      </c>
      <c r="L38" s="5" t="n">
        <f si="8" t="shared"/>
        <v>119.0</v>
      </c>
      <c r="M38" s="5" t="n">
        <f si="8" t="shared"/>
        <v>513.0</v>
      </c>
      <c r="N38" s="11" t="n">
        <f si="5" t="shared"/>
        <v>4408.0</v>
      </c>
      <c r="O38" s="5" t="n">
        <f>O39-O26-O27-O28-O29-O30-O31-O32-O33-O34-O35-O36-O37</f>
        <v>62211.0</v>
      </c>
      <c r="P38" s="5" t="n">
        <f>P39-P26-P27-P28-P29-P30-P31-P32-P33-P34-P35-P36-P37</f>
        <v>40239.0</v>
      </c>
      <c r="Q38" s="11" t="n">
        <f si="2" t="shared"/>
        <v>3895.0</v>
      </c>
      <c r="R38" s="6" t="n">
        <f si="0" t="shared"/>
        <v>10.330937098844673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2105.0</v>
      </c>
      <c r="E39" s="5" t="n">
        <v>3299.0</v>
      </c>
      <c r="F39" s="5" t="n">
        <v>3622.0</v>
      </c>
      <c r="G39" s="5" t="n">
        <v>3065.0</v>
      </c>
      <c r="H39" s="5" t="n">
        <v>5196.0</v>
      </c>
      <c r="I39" s="5" t="n">
        <v>5086.0</v>
      </c>
      <c r="J39" s="5" t="n">
        <v>2252.0</v>
      </c>
      <c r="K39" s="5" t="n">
        <v>1272.0</v>
      </c>
      <c r="L39" s="5" t="n">
        <v>669.0</v>
      </c>
      <c r="M39" s="5" t="n">
        <v>3564.0</v>
      </c>
      <c r="N39" s="11" t="n">
        <f si="5" t="shared"/>
        <v>30130.0</v>
      </c>
      <c r="O39" s="5" t="n">
        <v>383061.0</v>
      </c>
      <c r="P39" s="5" t="n">
        <v>270096.0</v>
      </c>
      <c r="Q39" s="11" t="n">
        <f si="2" t="shared"/>
        <v>26566.0</v>
      </c>
      <c r="R39" s="6" t="n">
        <f si="0" t="shared"/>
        <v>10.166980350824362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311.0</v>
      </c>
      <c r="E40" s="5" t="n">
        <v>641.0</v>
      </c>
      <c r="F40" s="5" t="n">
        <v>863.0</v>
      </c>
      <c r="G40" s="5" t="n">
        <v>844.0</v>
      </c>
      <c r="H40" s="5" t="n">
        <v>1891.0</v>
      </c>
      <c r="I40" s="5" t="n">
        <v>1547.0</v>
      </c>
      <c r="J40" s="5" t="n">
        <v>510.0</v>
      </c>
      <c r="K40" s="5" t="n">
        <v>153.0</v>
      </c>
      <c r="L40" s="5" t="n">
        <v>118.0</v>
      </c>
      <c r="M40" s="5" t="n">
        <v>1382.0</v>
      </c>
      <c r="N40" s="11" t="n">
        <f si="5" t="shared"/>
        <v>8260.0</v>
      </c>
      <c r="O40" s="5" t="n">
        <v>90472.0</v>
      </c>
      <c r="P40" s="5" t="n">
        <v>61486.0</v>
      </c>
      <c r="Q40" s="11" t="n">
        <f si="2" t="shared"/>
        <v>6878.0</v>
      </c>
      <c r="R40" s="6" t="n">
        <f si="0" t="shared"/>
        <v>8.939517301541146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58.0</v>
      </c>
      <c r="E41" s="5" t="n">
        <v>82.0</v>
      </c>
      <c r="F41" s="5" t="n">
        <v>132.0</v>
      </c>
      <c r="G41" s="5" t="n">
        <v>114.0</v>
      </c>
      <c r="H41" s="5" t="n">
        <v>264.0</v>
      </c>
      <c r="I41" s="5" t="n">
        <v>252.0</v>
      </c>
      <c r="J41" s="5" t="n">
        <v>122.0</v>
      </c>
      <c r="K41" s="5" t="n">
        <v>51.0</v>
      </c>
      <c r="L41" s="5" t="n">
        <v>39.0</v>
      </c>
      <c r="M41" s="5" t="n">
        <v>157.0</v>
      </c>
      <c r="N41" s="11" t="n">
        <f si="5" t="shared"/>
        <v>1271.0</v>
      </c>
      <c r="O41" s="5" t="n">
        <v>20525.0</v>
      </c>
      <c r="P41" s="5" t="n">
        <v>12812.0</v>
      </c>
      <c r="Q41" s="11" t="n">
        <f si="2" t="shared"/>
        <v>1114.0</v>
      </c>
      <c r="R41" s="6" t="n">
        <f si="0" t="shared"/>
        <v>11.500897666068223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25.0</v>
      </c>
      <c r="F42" s="5" t="n">
        <f si="9" t="shared"/>
        <v>48.0</v>
      </c>
      <c r="G42" s="5" t="n">
        <f si="9" t="shared"/>
        <v>27.0</v>
      </c>
      <c r="H42" s="5" t="n">
        <f si="9" t="shared"/>
        <v>40.0</v>
      </c>
      <c r="I42" s="5" t="n">
        <f si="9" t="shared"/>
        <v>25.0</v>
      </c>
      <c r="J42" s="5" t="n">
        <f si="9" t="shared"/>
        <v>34.0</v>
      </c>
      <c r="K42" s="5" t="n">
        <f si="9" t="shared"/>
        <v>32.0</v>
      </c>
      <c r="L42" s="5" t="n">
        <f si="9" t="shared"/>
        <v>2.0</v>
      </c>
      <c r="M42" s="5" t="n">
        <f si="9" t="shared"/>
        <v>6.0</v>
      </c>
      <c r="N42" s="11" t="n">
        <f si="5" t="shared"/>
        <v>247.0</v>
      </c>
      <c r="O42" s="5" t="n">
        <f>O43-O40-O41</f>
        <v>3868.0</v>
      </c>
      <c r="P42" s="5" t="n">
        <f>P43-P40-P41</f>
        <v>2892.0</v>
      </c>
      <c r="Q42" s="11" t="n">
        <f si="2" t="shared"/>
        <v>241.0</v>
      </c>
      <c r="R42" s="6" t="n">
        <f si="0" t="shared"/>
        <v>12.0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377.0</v>
      </c>
      <c r="E43" s="5" t="n">
        <v>748.0</v>
      </c>
      <c r="F43" s="5" t="n">
        <v>1043.0</v>
      </c>
      <c r="G43" s="5" t="n">
        <v>985.0</v>
      </c>
      <c r="H43" s="5" t="n">
        <v>2195.0</v>
      </c>
      <c r="I43" s="5" t="n">
        <v>1824.0</v>
      </c>
      <c r="J43" s="5" t="n">
        <v>666.0</v>
      </c>
      <c r="K43" s="5" t="n">
        <v>236.0</v>
      </c>
      <c r="L43" s="5" t="n">
        <v>159.0</v>
      </c>
      <c r="M43" s="5" t="n">
        <v>1545.0</v>
      </c>
      <c r="N43" s="11" t="n">
        <f si="5" t="shared"/>
        <v>9778.0</v>
      </c>
      <c r="O43" s="5" t="n">
        <v>114865.0</v>
      </c>
      <c r="P43" s="5" t="n">
        <v>77190.0</v>
      </c>
      <c r="Q43" s="11" t="n">
        <f si="2" t="shared"/>
        <v>8233.0</v>
      </c>
      <c r="R43" s="6" t="n">
        <f si="0" t="shared"/>
        <v>9.37568322604154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27.0</v>
      </c>
      <c r="F44" s="8" t="n">
        <v>41.0</v>
      </c>
      <c r="G44" s="8" t="n">
        <v>25.0</v>
      </c>
      <c r="H44" s="8" t="n">
        <v>70.0</v>
      </c>
      <c r="I44" s="8" t="n">
        <v>60.0</v>
      </c>
      <c r="J44" s="8" t="n">
        <v>36.0</v>
      </c>
      <c r="K44" s="8" t="n">
        <v>34.0</v>
      </c>
      <c r="L44" s="8" t="n">
        <v>37.0</v>
      </c>
      <c r="M44" s="8" t="n">
        <v>112.0</v>
      </c>
      <c r="N44" s="11" t="n">
        <f si="5" t="shared"/>
        <v>456.0</v>
      </c>
      <c r="O44" s="8" t="n">
        <v>29626.0</v>
      </c>
      <c r="P44" s="8" t="n">
        <v>6529.0</v>
      </c>
      <c r="Q44" s="11" t="n">
        <f si="2" t="shared"/>
        <v>344.0</v>
      </c>
      <c r="R44" s="6" t="n">
        <f si="0" t="shared"/>
        <v>18.9796511627907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20.0</v>
      </c>
      <c r="F45" s="8" t="n">
        <f si="10" t="shared"/>
        <v>38.0</v>
      </c>
      <c r="G45" s="8" t="n">
        <f si="10" t="shared"/>
        <v>44.0</v>
      </c>
      <c r="H45" s="8" t="n">
        <f si="10" t="shared"/>
        <v>134.0</v>
      </c>
      <c r="I45" s="8" t="n">
        <f si="10" t="shared"/>
        <v>57.0</v>
      </c>
      <c r="J45" s="8" t="n">
        <f si="10" t="shared"/>
        <v>59.0</v>
      </c>
      <c r="K45" s="8" t="n">
        <f si="10" t="shared"/>
        <v>27.0</v>
      </c>
      <c r="L45" s="8" t="n">
        <f si="10" t="shared"/>
        <v>11.0</v>
      </c>
      <c r="M45" s="8" t="n">
        <f si="10" t="shared"/>
        <v>82.0</v>
      </c>
      <c r="N45" s="11" t="n">
        <f si="5" t="shared"/>
        <v>476.0</v>
      </c>
      <c r="O45" s="8" t="n">
        <f>O46-O44</f>
        <v>29003.0</v>
      </c>
      <c r="P45" s="8" t="n">
        <f>P46-P44</f>
        <v>5205.0</v>
      </c>
      <c r="Q45" s="11" t="n">
        <f si="2" t="shared"/>
        <v>394.0</v>
      </c>
      <c r="R45" s="6" t="n">
        <f si="0" t="shared"/>
        <v>13.210659898477157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18.0</v>
      </c>
      <c r="E46" s="8" t="n">
        <v>47.0</v>
      </c>
      <c r="F46" s="8" t="n">
        <v>79.0</v>
      </c>
      <c r="G46" s="8" t="n">
        <v>69.0</v>
      </c>
      <c r="H46" s="8" t="n">
        <v>204.0</v>
      </c>
      <c r="I46" s="8" t="n">
        <v>117.0</v>
      </c>
      <c r="J46" s="8" t="n">
        <v>95.0</v>
      </c>
      <c r="K46" s="8" t="n">
        <v>61.0</v>
      </c>
      <c r="L46" s="8" t="n">
        <v>48.0</v>
      </c>
      <c r="M46" s="8" t="n">
        <v>194.0</v>
      </c>
      <c r="N46" s="11" t="n">
        <f si="5" t="shared"/>
        <v>932.0</v>
      </c>
      <c r="O46" s="8" t="n">
        <v>58629.0</v>
      </c>
      <c r="P46" s="8" t="n">
        <v>11734.0</v>
      </c>
      <c r="Q46" s="11" t="n">
        <f si="2" t="shared"/>
        <v>738.0</v>
      </c>
      <c r="R46" s="6" t="n">
        <f si="0" t="shared"/>
        <v>15.899728997289973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5.0</v>
      </c>
      <c r="F47" s="5" t="n">
        <v>11.0</v>
      </c>
      <c r="G47" s="5" t="n">
        <v>7.0</v>
      </c>
      <c r="H47" s="5" t="n">
        <v>9.0</v>
      </c>
      <c r="I47" s="5" t="n">
        <v>6.0</v>
      </c>
      <c r="J47" s="5" t="n">
        <v>2.0</v>
      </c>
      <c r="K47" s="5" t="n">
        <v>9.0</v>
      </c>
      <c r="L47" s="5" t="n">
        <v>1.0</v>
      </c>
      <c r="M47" s="5" t="n">
        <v>33.0</v>
      </c>
      <c r="N47" s="11" t="n">
        <f si="5" t="shared"/>
        <v>85.0</v>
      </c>
      <c r="O47" s="5" t="n">
        <v>10937.0</v>
      </c>
      <c r="P47" s="5" t="n">
        <v>776.0</v>
      </c>
      <c r="Q47" s="11" t="n">
        <f si="2" t="shared"/>
        <v>52.0</v>
      </c>
      <c r="R47" s="6" t="n">
        <f si="0" t="shared"/>
        <v>14.923076923076923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44562.0</v>
      </c>
      <c r="E48" s="5" t="n">
        <f ref="E48:M48" si="11" t="shared">E47+E46+E43+E39+E25+E18</f>
        <v>119043.0</v>
      </c>
      <c r="F48" s="5" t="n">
        <f si="11" t="shared"/>
        <v>198970.0</v>
      </c>
      <c r="G48" s="5" t="n">
        <f si="11" t="shared"/>
        <v>120394.0</v>
      </c>
      <c r="H48" s="5" t="n">
        <f si="11" t="shared"/>
        <v>257171.0</v>
      </c>
      <c r="I48" s="5" t="n">
        <f si="11" t="shared"/>
        <v>91619.0</v>
      </c>
      <c r="J48" s="5" t="n">
        <f si="11" t="shared"/>
        <v>21674.0</v>
      </c>
      <c r="K48" s="5" t="n">
        <f si="11" t="shared"/>
        <v>9942.0</v>
      </c>
      <c r="L48" s="5" t="n">
        <f si="11" t="shared"/>
        <v>6611.0</v>
      </c>
      <c r="M48" s="5" t="n">
        <f si="11" t="shared"/>
        <v>64918.0</v>
      </c>
      <c r="N48" s="11" t="n">
        <f si="5" t="shared"/>
        <v>934904.0</v>
      </c>
      <c r="O48" s="5" t="n">
        <f>O47+O46+O43+O39+O25+O18</f>
        <v>2.2722633E7</v>
      </c>
      <c r="P48" s="5" t="n">
        <f>P47+P46+P43+P39+P25+P18</f>
        <v>5323790.0</v>
      </c>
      <c r="Q48" s="11" t="n">
        <f si="2" t="shared"/>
        <v>869986.0</v>
      </c>
      <c r="R48" s="6" t="n">
        <f si="0" t="shared"/>
        <v>6.119397323635093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4.766478697278009</v>
      </c>
      <c r="E49" s="6" t="n">
        <f ref="E49" si="13" t="shared">E48/$N$48*100</f>
        <v>12.733179021589383</v>
      </c>
      <c r="F49" s="6" t="n">
        <f ref="F49" si="14" t="shared">F48/$N$48*100</f>
        <v>21.28239904845845</v>
      </c>
      <c r="G49" s="6" t="n">
        <f ref="G49" si="15" t="shared">G48/$N$48*100</f>
        <v>12.877685837262435</v>
      </c>
      <c r="H49" s="6" t="n">
        <f ref="H49" si="16" t="shared">H48/$N$48*100</f>
        <v>27.50774411062526</v>
      </c>
      <c r="I49" s="6" t="n">
        <f ref="I49" si="17" t="shared">I48/$N$48*100</f>
        <v>9.799829715136529</v>
      </c>
      <c r="J49" s="6" t="n">
        <f ref="J49" si="18" t="shared">J48/$N$48*100</f>
        <v>2.318312896297374</v>
      </c>
      <c r="K49" s="6" t="n">
        <f ref="K49" si="19" t="shared">K48/$N$48*100</f>
        <v>1.063424693872312</v>
      </c>
      <c r="L49" s="6" t="n">
        <f ref="L49" si="20" t="shared">L48/$N$48*100</f>
        <v>0.7071314273978933</v>
      </c>
      <c r="M49" s="6" t="n">
        <f ref="M49" si="21" t="shared">M48/$N$48*100</f>
        <v>6.943814552082353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