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<sst xmlns="http://schemas.openxmlformats.org/spreadsheetml/2006/main" count="118" uniqueCount="73">
  <si>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</si>
  <si>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</si>
  <si>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</si>
  <si>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</si>
  <si>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</si>
  <si>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</si>
  <si>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</si>
  <si>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</si>
  <si>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</si>
  <si>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</si>
  <si>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</si>
  <si>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</si>
  <si>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</si>
  <si>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</si>
  <si>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</si>
  <si>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</si>
  <si>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</si>
  <si>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</si>
  <si>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</si>
  <si>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</si>
  <si>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</si>
  <si>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</si>
  <si>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</si>
  <si>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</si>
  <si>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</si>
  <si>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</si>
  <si>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</si>
  <si>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</si>
  <si>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</si>
  <si>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</si>
  <si>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</si>
  <si>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</si>
  <si>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</si>
  <si>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</si>
  <si>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</si>
  <si>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</si>
  <si>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</si>
  <si>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</si>
  <si>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</si>
  <si>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</si>
  <si>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</si>
  <si>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</si>
  <si>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</si>
  <si>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</si>
  <si>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</si>
  <si>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</si>
  <si>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</si>
  <si>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</si>
  <si>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</si>
  <si>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</si>
  <si>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</si>
  <si>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</si>
  <si>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</si>
  <si>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</si>
  <si>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</si>
  <si>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</si>
  <si>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</si>
  <si>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</si>
  <si>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</si>
  <si>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</si>
  <si>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</si>
  <si>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</si>
  <si>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</si>
  <si>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</si>
  <si>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</si>
  <si>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</si>
  <si>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</si>
  <si>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</si>
  <si>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</si>
  <si>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</si>
  <si>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</si>
  <si>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106年7月來臺旅客人次～按停留夜數分
Table 1-8  Visitor Arrivals  by Length of Stay,
July,2017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</si>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</sst>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5516.0</v>
      </c>
      <c r="E3" s="4" t="n">
        <v>18068.0</v>
      </c>
      <c r="F3" s="4" t="n">
        <v>38591.0</v>
      </c>
      <c r="G3" s="4" t="n">
        <v>39471.0</v>
      </c>
      <c r="H3" s="4" t="n">
        <v>35245.0</v>
      </c>
      <c r="I3" s="4" t="n">
        <v>7731.0</v>
      </c>
      <c r="J3" s="4" t="n">
        <v>1511.0</v>
      </c>
      <c r="K3" s="4" t="n">
        <v>238.0</v>
      </c>
      <c r="L3" s="4" t="n">
        <v>154.0</v>
      </c>
      <c r="M3" s="4" t="n">
        <v>7234.0</v>
      </c>
      <c r="N3" s="11" t="n">
        <f>SUM(D3:M3)</f>
        <v>153759.0</v>
      </c>
      <c r="O3" s="4" t="n">
        <v>1108078.0</v>
      </c>
      <c r="P3" s="4" t="n">
        <v>651563.0</v>
      </c>
      <c r="Q3" s="11" t="n">
        <f>SUM(D3:L3)</f>
        <v>146525.0</v>
      </c>
      <c r="R3" s="6" t="n">
        <f ref="R3:R48" si="0" t="shared">IF(P3&lt;&gt;0,P3/SUM(D3:L3),0)</f>
        <v>4.446770175737929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11653.0</v>
      </c>
      <c r="E4" s="5" t="n">
        <v>7666.0</v>
      </c>
      <c r="F4" s="5" t="n">
        <v>8928.0</v>
      </c>
      <c r="G4" s="5" t="n">
        <v>14326.0</v>
      </c>
      <c r="H4" s="5" t="n">
        <v>114060.0</v>
      </c>
      <c r="I4" s="5" t="n">
        <v>41826.0</v>
      </c>
      <c r="J4" s="5" t="n">
        <v>3170.0</v>
      </c>
      <c r="K4" s="5" t="n">
        <v>1149.0</v>
      </c>
      <c r="L4" s="5" t="n">
        <v>1654.0</v>
      </c>
      <c r="M4" s="5" t="n">
        <v>22412.0</v>
      </c>
      <c r="N4" s="11" t="n">
        <f ref="N4:N14" si="1" t="shared">SUM(D4:M4)</f>
        <v>226844.0</v>
      </c>
      <c r="O4" s="5" t="n">
        <v>3108714.0</v>
      </c>
      <c r="P4" s="5" t="n">
        <v>1546942.0</v>
      </c>
      <c r="Q4" s="11" t="n">
        <f ref="Q4:Q48" si="2" t="shared">SUM(D4:L4)</f>
        <v>204432.0</v>
      </c>
      <c r="R4" s="6" t="n">
        <f si="0" t="shared"/>
        <v>7.567024731940205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9312.0</v>
      </c>
      <c r="E5" s="5" t="n">
        <v>49907.0</v>
      </c>
      <c r="F5" s="5" t="n">
        <v>39435.0</v>
      </c>
      <c r="G5" s="5" t="n">
        <v>10903.0</v>
      </c>
      <c r="H5" s="5" t="n">
        <v>6897.0</v>
      </c>
      <c r="I5" s="5" t="n">
        <v>3762.0</v>
      </c>
      <c r="J5" s="5" t="n">
        <v>2420.0</v>
      </c>
      <c r="K5" s="5" t="n">
        <v>1909.0</v>
      </c>
      <c r="L5" s="5" t="n">
        <v>987.0</v>
      </c>
      <c r="M5" s="5" t="n">
        <v>6419.0</v>
      </c>
      <c r="N5" s="11" t="n">
        <f si="1" t="shared"/>
        <v>131951.0</v>
      </c>
      <c r="O5" s="5" t="n">
        <v>1041626.0</v>
      </c>
      <c r="P5" s="5" t="n">
        <v>563027.0</v>
      </c>
      <c r="Q5" s="11" t="n">
        <f si="2" t="shared"/>
        <v>125532.0</v>
      </c>
      <c r="R5" s="6" t="n">
        <f si="0" t="shared"/>
        <v>4.485127298218781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3411.0</v>
      </c>
      <c r="E6" s="5" t="n">
        <v>8651.0</v>
      </c>
      <c r="F6" s="5" t="n">
        <v>32149.0</v>
      </c>
      <c r="G6" s="5" t="n">
        <v>11747.0</v>
      </c>
      <c r="H6" s="5" t="n">
        <v>5520.0</v>
      </c>
      <c r="I6" s="5" t="n">
        <v>1798.0</v>
      </c>
      <c r="J6" s="5" t="n">
        <v>786.0</v>
      </c>
      <c r="K6" s="5" t="n">
        <v>536.0</v>
      </c>
      <c r="L6" s="5" t="n">
        <v>420.0</v>
      </c>
      <c r="M6" s="5" t="n">
        <v>2118.0</v>
      </c>
      <c r="N6" s="11" t="n">
        <f si="1" t="shared"/>
        <v>67136.0</v>
      </c>
      <c r="O6" s="5" t="n">
        <v>474833.0</v>
      </c>
      <c r="P6" s="5" t="n">
        <v>288025.0</v>
      </c>
      <c r="Q6" s="11" t="n">
        <f si="2" t="shared"/>
        <v>65018.0</v>
      </c>
      <c r="R6" s="6" t="n">
        <f si="0" t="shared"/>
        <v>4.429927097111569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241.0</v>
      </c>
      <c r="E7" s="5" t="n">
        <v>216.0</v>
      </c>
      <c r="F7" s="5" t="n">
        <v>504.0</v>
      </c>
      <c r="G7" s="5" t="n">
        <v>255.0</v>
      </c>
      <c r="H7" s="5" t="n">
        <v>409.0</v>
      </c>
      <c r="I7" s="5" t="n">
        <v>294.0</v>
      </c>
      <c r="J7" s="5" t="n">
        <v>238.0</v>
      </c>
      <c r="K7" s="5" t="n">
        <v>201.0</v>
      </c>
      <c r="L7" s="5" t="n">
        <v>90.0</v>
      </c>
      <c r="M7" s="5" t="n">
        <v>603.0</v>
      </c>
      <c r="N7" s="11" t="n">
        <f si="1" t="shared"/>
        <v>3051.0</v>
      </c>
      <c r="O7" s="5" t="n">
        <v>150565.0</v>
      </c>
      <c r="P7" s="5" t="n">
        <v>30668.0</v>
      </c>
      <c r="Q7" s="11" t="n">
        <f si="2" t="shared"/>
        <v>2448.0</v>
      </c>
      <c r="R7" s="6" t="n">
        <f si="0" t="shared"/>
        <v>12.527777777777779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118.0</v>
      </c>
      <c r="E8" s="5" t="n">
        <v>159.0</v>
      </c>
      <c r="F8" s="5" t="n">
        <v>222.0</v>
      </c>
      <c r="G8" s="5" t="n">
        <v>208.0</v>
      </c>
      <c r="H8" s="5" t="n">
        <v>259.0</v>
      </c>
      <c r="I8" s="5" t="n">
        <v>247.0</v>
      </c>
      <c r="J8" s="5" t="n">
        <v>79.0</v>
      </c>
      <c r="K8" s="5" t="n">
        <v>53.0</v>
      </c>
      <c r="L8" s="5" t="n">
        <v>27.0</v>
      </c>
      <c r="M8" s="5" t="n">
        <v>145.0</v>
      </c>
      <c r="N8" s="11" t="n">
        <f si="1" t="shared"/>
        <v>1517.0</v>
      </c>
      <c r="O8" s="5" t="n">
        <v>52003.0</v>
      </c>
      <c r="P8" s="5" t="n">
        <v>12255.0</v>
      </c>
      <c r="Q8" s="11" t="n">
        <f si="2" t="shared"/>
        <v>1372.0</v>
      </c>
      <c r="R8" s="6" t="n">
        <f si="0" t="shared"/>
        <v>8.932215743440233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953.0</v>
      </c>
      <c r="E9" s="5" t="n">
        <v>1141.0</v>
      </c>
      <c r="F9" s="5" t="n">
        <v>2553.0</v>
      </c>
      <c r="G9" s="5" t="n">
        <v>3151.0</v>
      </c>
      <c r="H9" s="5" t="n">
        <v>9847.0</v>
      </c>
      <c r="I9" s="5" t="n">
        <v>3901.0</v>
      </c>
      <c r="J9" s="5" t="n">
        <v>1338.0</v>
      </c>
      <c r="K9" s="5" t="n">
        <v>519.0</v>
      </c>
      <c r="L9" s="5" t="n">
        <v>301.0</v>
      </c>
      <c r="M9" s="5" t="n">
        <v>4041.0</v>
      </c>
      <c r="N9" s="11" t="n">
        <f si="1" t="shared"/>
        <v>27745.0</v>
      </c>
      <c r="O9" s="5" t="n">
        <v>920373.0</v>
      </c>
      <c r="P9" s="5" t="n">
        <v>198970.0</v>
      </c>
      <c r="Q9" s="11" t="n">
        <f si="2" t="shared"/>
        <v>23704.0</v>
      </c>
      <c r="R9" s="6" t="n">
        <f si="0" t="shared"/>
        <v>8.393941950725615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1038.0</v>
      </c>
      <c r="E10" s="5" t="n">
        <v>2160.0</v>
      </c>
      <c r="F10" s="5" t="n">
        <v>3613.0</v>
      </c>
      <c r="G10" s="5" t="n">
        <v>3990.0</v>
      </c>
      <c r="H10" s="5" t="n">
        <v>7041.0</v>
      </c>
      <c r="I10" s="5" t="n">
        <v>3166.0</v>
      </c>
      <c r="J10" s="5" t="n">
        <v>696.0</v>
      </c>
      <c r="K10" s="5" t="n">
        <v>197.0</v>
      </c>
      <c r="L10" s="5" t="n">
        <v>84.0</v>
      </c>
      <c r="M10" s="5" t="n">
        <v>690.0</v>
      </c>
      <c r="N10" s="11" t="n">
        <f si="1" t="shared"/>
        <v>22675.0</v>
      </c>
      <c r="O10" s="5" t="n">
        <v>187538.0</v>
      </c>
      <c r="P10" s="5" t="n">
        <v>135631.0</v>
      </c>
      <c r="Q10" s="11" t="n">
        <f si="2" t="shared"/>
        <v>21985.0</v>
      </c>
      <c r="R10" s="6" t="n">
        <f si="0" t="shared"/>
        <v>6.169251762565385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805.0</v>
      </c>
      <c r="E11" s="5" t="n">
        <v>511.0</v>
      </c>
      <c r="F11" s="5" t="n">
        <v>683.0</v>
      </c>
      <c r="G11" s="5" t="n">
        <v>561.0</v>
      </c>
      <c r="H11" s="5" t="n">
        <v>2748.0</v>
      </c>
      <c r="I11" s="5" t="n">
        <v>4042.0</v>
      </c>
      <c r="J11" s="5" t="n">
        <v>2573.0</v>
      </c>
      <c r="K11" s="5" t="n">
        <v>594.0</v>
      </c>
      <c r="L11" s="5" t="n">
        <v>158.0</v>
      </c>
      <c r="M11" s="5" t="n">
        <v>6390.0</v>
      </c>
      <c r="N11" s="11" t="n">
        <f si="1" t="shared"/>
        <v>19065.0</v>
      </c>
      <c r="O11" s="5" t="n">
        <v>4944748.0</v>
      </c>
      <c r="P11" s="5" t="n">
        <v>161338.0</v>
      </c>
      <c r="Q11" s="11" t="n">
        <f si="2" t="shared"/>
        <v>12675.0</v>
      </c>
      <c r="R11" s="6" t="n">
        <f si="0" t="shared"/>
        <v>12.728836291913215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1109.0</v>
      </c>
      <c r="E12" s="5" t="n">
        <v>2557.0</v>
      </c>
      <c r="F12" s="5" t="n">
        <v>2872.0</v>
      </c>
      <c r="G12" s="5" t="n">
        <v>1524.0</v>
      </c>
      <c r="H12" s="5" t="n">
        <v>1211.0</v>
      </c>
      <c r="I12" s="5" t="n">
        <v>784.0</v>
      </c>
      <c r="J12" s="5" t="n">
        <v>1389.0</v>
      </c>
      <c r="K12" s="5" t="n">
        <v>445.0</v>
      </c>
      <c r="L12" s="5" t="n">
        <v>244.0</v>
      </c>
      <c r="M12" s="5" t="n">
        <v>6763.0</v>
      </c>
      <c r="N12" s="11" t="n">
        <f si="1" t="shared"/>
        <v>18898.0</v>
      </c>
      <c r="O12" s="5" t="n">
        <v>3884557.0</v>
      </c>
      <c r="P12" s="5" t="n">
        <v>107073.0</v>
      </c>
      <c r="Q12" s="11" t="n">
        <f si="2" t="shared"/>
        <v>12135.0</v>
      </c>
      <c r="R12" s="6" t="n">
        <f si="0" t="shared"/>
        <v>8.823485784919654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495.0</v>
      </c>
      <c r="E13" s="5" t="n">
        <v>2156.0</v>
      </c>
      <c r="F13" s="5" t="n">
        <v>4878.0</v>
      </c>
      <c r="G13" s="5" t="n">
        <v>2132.0</v>
      </c>
      <c r="H13" s="5" t="n">
        <v>2038.0</v>
      </c>
      <c r="I13" s="5" t="n">
        <v>1071.0</v>
      </c>
      <c r="J13" s="5" t="n">
        <v>1999.0</v>
      </c>
      <c r="K13" s="5" t="n">
        <v>283.0</v>
      </c>
      <c r="L13" s="5" t="n">
        <v>179.0</v>
      </c>
      <c r="M13" s="5" t="n">
        <v>3331.0</v>
      </c>
      <c r="N13" s="11" t="n">
        <f si="1" t="shared"/>
        <v>18562.0</v>
      </c>
      <c r="O13" s="5" t="n">
        <v>1927982.0</v>
      </c>
      <c r="P13" s="5" t="n">
        <v>126708.0</v>
      </c>
      <c r="Q13" s="11" t="n">
        <f si="2" t="shared"/>
        <v>15231.0</v>
      </c>
      <c r="R13" s="6" t="n">
        <f si="0" t="shared"/>
        <v>8.319086074453418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240.0</v>
      </c>
      <c r="E14" s="5" t="n">
        <v>715.0</v>
      </c>
      <c r="F14" s="5" t="n">
        <v>5528.0</v>
      </c>
      <c r="G14" s="5" t="n">
        <v>11266.0</v>
      </c>
      <c r="H14" s="5" t="n">
        <v>3064.0</v>
      </c>
      <c r="I14" s="5" t="n">
        <v>1821.0</v>
      </c>
      <c r="J14" s="5" t="n">
        <v>1715.0</v>
      </c>
      <c r="K14" s="5" t="n">
        <v>825.0</v>
      </c>
      <c r="L14" s="5" t="n">
        <v>999.0</v>
      </c>
      <c r="M14" s="5" t="n">
        <v>8859.0</v>
      </c>
      <c r="N14" s="11" t="n">
        <f si="1" t="shared"/>
        <v>35032.0</v>
      </c>
      <c r="O14" s="5" t="n">
        <v>5984149.0</v>
      </c>
      <c r="P14" s="5" t="n">
        <v>262235.0</v>
      </c>
      <c r="Q14" s="11" t="n">
        <f si="2" t="shared"/>
        <v>26173.0</v>
      </c>
      <c r="R14" s="6" t="n">
        <f si="0" t="shared"/>
        <v>10.019294693004241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87.0</v>
      </c>
      <c r="E15" s="5" t="n">
        <f ref="E15:M15" si="3" t="shared">E16-E9-E10-E11-E12-E13-E14</f>
        <v>55.0</v>
      </c>
      <c r="F15" s="5" t="n">
        <f si="3" t="shared"/>
        <v>87.0</v>
      </c>
      <c r="G15" s="5" t="n">
        <f si="3" t="shared"/>
        <v>384.0</v>
      </c>
      <c r="H15" s="5" t="n">
        <f si="3" t="shared"/>
        <v>221.0</v>
      </c>
      <c r="I15" s="5" t="n">
        <f si="3" t="shared"/>
        <v>338.0</v>
      </c>
      <c r="J15" s="5" t="n">
        <f si="3" t="shared"/>
        <v>283.0</v>
      </c>
      <c r="K15" s="5" t="n">
        <f si="3" t="shared"/>
        <v>59.0</v>
      </c>
      <c r="L15" s="5" t="n">
        <f si="3" t="shared"/>
        <v>39.0</v>
      </c>
      <c r="M15" s="5" t="n">
        <f si="3" t="shared"/>
        <v>279.0</v>
      </c>
      <c r="N15" s="5" t="n">
        <f ref="N15" si="4" t="shared">N16-N9-N10-N11-N12-N13-N14</f>
        <v>1832.0</v>
      </c>
      <c r="O15" s="5" t="n">
        <f>O16-O9-O10-O11-O12-O13-O14</f>
        <v>59035.0</v>
      </c>
      <c r="P15" s="5" t="n">
        <f>P16-P9-P10-P11-P12-P13-P14</f>
        <v>20137.0</v>
      </c>
      <c r="Q15" s="11" t="n">
        <f si="2" t="shared"/>
        <v>1553.0</v>
      </c>
      <c r="R15" s="6" t="n">
        <f si="0" t="shared"/>
        <v>12.966516419832582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4727.0</v>
      </c>
      <c r="E16" s="5" t="n">
        <v>9295.0</v>
      </c>
      <c r="F16" s="5" t="n">
        <v>20214.0</v>
      </c>
      <c r="G16" s="5" t="n">
        <v>23008.0</v>
      </c>
      <c r="H16" s="5" t="n">
        <v>26170.0</v>
      </c>
      <c r="I16" s="5" t="n">
        <v>15123.0</v>
      </c>
      <c r="J16" s="5" t="n">
        <v>9993.0</v>
      </c>
      <c r="K16" s="5" t="n">
        <v>2922.0</v>
      </c>
      <c r="L16" s="5" t="n">
        <v>2004.0</v>
      </c>
      <c r="M16" s="5" t="n">
        <v>30353.0</v>
      </c>
      <c r="N16" s="11" t="n">
        <f ref="N16:N48" si="5" t="shared">SUM(D16:M16)</f>
        <v>143809.0</v>
      </c>
      <c r="O16" s="5" t="n">
        <v>1.7908382E7</v>
      </c>
      <c r="P16" s="5" t="n">
        <v>1012092.0</v>
      </c>
      <c r="Q16" s="11" t="n">
        <f si="2" t="shared"/>
        <v>113456.0</v>
      </c>
      <c r="R16" s="6" t="n">
        <f si="0" t="shared"/>
        <v>8.920568326047102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63.0</v>
      </c>
      <c r="E17" s="5" t="n">
        <f ref="E17:M17" si="6" t="shared">E18-E16-E3-E4-E5-E6-E7-E8</f>
        <v>97.0</v>
      </c>
      <c r="F17" s="5" t="n">
        <f si="6" t="shared"/>
        <v>147.0</v>
      </c>
      <c r="G17" s="5" t="n">
        <f si="6" t="shared"/>
        <v>85.0</v>
      </c>
      <c r="H17" s="5" t="n">
        <f si="6" t="shared"/>
        <v>157.0</v>
      </c>
      <c r="I17" s="5" t="n">
        <f si="6" t="shared"/>
        <v>117.0</v>
      </c>
      <c r="J17" s="5" t="n">
        <f si="6" t="shared"/>
        <v>80.0</v>
      </c>
      <c r="K17" s="5" t="n">
        <f si="6" t="shared"/>
        <v>98.0</v>
      </c>
      <c r="L17" s="5" t="n">
        <f si="6" t="shared"/>
        <v>21.0</v>
      </c>
      <c r="M17" s="5" t="n">
        <f si="6" t="shared"/>
        <v>253.0</v>
      </c>
      <c r="N17" s="11" t="n">
        <f si="5" t="shared"/>
        <v>1118.0</v>
      </c>
      <c r="O17" s="5" t="n">
        <f>O18-O16-O3-O4-O5-O6-O7-O8</f>
        <v>128861.0</v>
      </c>
      <c r="P17" s="5" t="n">
        <f>P18-P16-P3-P4-P5-P6-P7-P8</f>
        <v>11923.0</v>
      </c>
      <c r="Q17" s="11" t="n">
        <f si="2" t="shared"/>
        <v>865.0</v>
      </c>
      <c r="R17" s="6" t="n">
        <f si="0" t="shared"/>
        <v>13.783815028901735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35041.0</v>
      </c>
      <c r="E18" s="5" t="n">
        <v>94059.0</v>
      </c>
      <c r="F18" s="5" t="n">
        <v>140190.0</v>
      </c>
      <c r="G18" s="5" t="n">
        <v>100003.0</v>
      </c>
      <c r="H18" s="5" t="n">
        <v>188717.0</v>
      </c>
      <c r="I18" s="5" t="n">
        <v>70898.0</v>
      </c>
      <c r="J18" s="5" t="n">
        <v>18277.0</v>
      </c>
      <c r="K18" s="5" t="n">
        <v>7106.0</v>
      </c>
      <c r="L18" s="5" t="n">
        <v>5357.0</v>
      </c>
      <c r="M18" s="5" t="n">
        <v>69537.0</v>
      </c>
      <c r="N18" s="11" t="n">
        <f si="5" t="shared"/>
        <v>729185.0</v>
      </c>
      <c r="O18" s="5" t="n">
        <v>2.3973062E7</v>
      </c>
      <c r="P18" s="5" t="n">
        <v>4116495.0</v>
      </c>
      <c r="Q18" s="11" t="n">
        <f si="2" t="shared"/>
        <v>659648.0</v>
      </c>
      <c r="R18" s="6" t="n">
        <f si="0" t="shared"/>
        <v>6.240441872028718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485.0</v>
      </c>
      <c r="E19" s="5" t="n">
        <v>743.0</v>
      </c>
      <c r="F19" s="5" t="n">
        <v>1000.0</v>
      </c>
      <c r="G19" s="5" t="n">
        <v>751.0</v>
      </c>
      <c r="H19" s="5" t="n">
        <v>1429.0</v>
      </c>
      <c r="I19" s="5" t="n">
        <v>1298.0</v>
      </c>
      <c r="J19" s="5" t="n">
        <v>823.0</v>
      </c>
      <c r="K19" s="5" t="n">
        <v>345.0</v>
      </c>
      <c r="L19" s="5" t="n">
        <v>153.0</v>
      </c>
      <c r="M19" s="5" t="n">
        <v>1393.0</v>
      </c>
      <c r="N19" s="11" t="n">
        <f si="5" t="shared"/>
        <v>8420.0</v>
      </c>
      <c r="O19" s="5" t="n">
        <v>244541.0</v>
      </c>
      <c r="P19" s="5" t="n">
        <v>74869.0</v>
      </c>
      <c r="Q19" s="11" t="n">
        <f si="2" t="shared"/>
        <v>7027.0</v>
      </c>
      <c r="R19" s="6" t="n">
        <f si="0" t="shared"/>
        <v>10.654475594136901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3371.0</v>
      </c>
      <c r="E20" s="5" t="n">
        <v>3690.0</v>
      </c>
      <c r="F20" s="5" t="n">
        <v>4733.0</v>
      </c>
      <c r="G20" s="5" t="n">
        <v>4179.0</v>
      </c>
      <c r="H20" s="5" t="n">
        <v>8529.0</v>
      </c>
      <c r="I20" s="5" t="n">
        <v>10081.0</v>
      </c>
      <c r="J20" s="5" t="n">
        <v>6966.0</v>
      </c>
      <c r="K20" s="5" t="n">
        <v>3339.0</v>
      </c>
      <c r="L20" s="5" t="n">
        <v>1084.0</v>
      </c>
      <c r="M20" s="5" t="n">
        <v>4390.0</v>
      </c>
      <c r="N20" s="11" t="n">
        <f si="5" t="shared"/>
        <v>50362.0</v>
      </c>
      <c r="O20" s="5" t="n">
        <v>1082002.0</v>
      </c>
      <c r="P20" s="5" t="n">
        <v>577900.0</v>
      </c>
      <c r="Q20" s="11" t="n">
        <f si="2" t="shared"/>
        <v>45972.0</v>
      </c>
      <c r="R20" s="6" t="n">
        <f si="0" t="shared"/>
        <v>12.57069520577743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18.0</v>
      </c>
      <c r="E21" s="5" t="n">
        <v>14.0</v>
      </c>
      <c r="F21" s="5" t="n">
        <v>33.0</v>
      </c>
      <c r="G21" s="5" t="n">
        <v>28.0</v>
      </c>
      <c r="H21" s="5" t="n">
        <v>41.0</v>
      </c>
      <c r="I21" s="5" t="n">
        <v>33.0</v>
      </c>
      <c r="J21" s="5" t="n">
        <v>35.0</v>
      </c>
      <c r="K21" s="5" t="n">
        <v>19.0</v>
      </c>
      <c r="L21" s="5" t="n">
        <v>6.0</v>
      </c>
      <c r="M21" s="5" t="n">
        <v>52.0</v>
      </c>
      <c r="N21" s="11" t="n">
        <f si="5" t="shared"/>
        <v>279.0</v>
      </c>
      <c r="O21" s="5" t="n">
        <v>11216.0</v>
      </c>
      <c r="P21" s="5" t="n">
        <v>2988.0</v>
      </c>
      <c r="Q21" s="11" t="n">
        <f si="2" t="shared"/>
        <v>227.0</v>
      </c>
      <c r="R21" s="6" t="n">
        <f si="0" t="shared"/>
        <v>13.162995594713657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14.0</v>
      </c>
      <c r="E22" s="5" t="n">
        <v>24.0</v>
      </c>
      <c r="F22" s="5" t="n">
        <v>19.0</v>
      </c>
      <c r="G22" s="5" t="n">
        <v>24.0</v>
      </c>
      <c r="H22" s="5" t="n">
        <v>47.0</v>
      </c>
      <c r="I22" s="5" t="n">
        <v>46.0</v>
      </c>
      <c r="J22" s="5" t="n">
        <v>25.0</v>
      </c>
      <c r="K22" s="5" t="n">
        <v>26.0</v>
      </c>
      <c r="L22" s="5" t="n">
        <v>7.0</v>
      </c>
      <c r="M22" s="5" t="n">
        <v>72.0</v>
      </c>
      <c r="N22" s="11" t="n">
        <f si="5" t="shared"/>
        <v>304.0</v>
      </c>
      <c r="O22" s="5" t="n">
        <v>19499.0</v>
      </c>
      <c r="P22" s="5" t="n">
        <v>3282.0</v>
      </c>
      <c r="Q22" s="11" t="n">
        <f si="2" t="shared"/>
        <v>232.0</v>
      </c>
      <c r="R22" s="6" t="n">
        <f si="0" t="shared"/>
        <v>14.14655172413793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4.0</v>
      </c>
      <c r="E23" s="5" t="n">
        <v>15.0</v>
      </c>
      <c r="F23" s="5" t="n">
        <v>5.0</v>
      </c>
      <c r="G23" s="5" t="n">
        <v>5.0</v>
      </c>
      <c r="H23" s="5" t="n">
        <v>10.0</v>
      </c>
      <c r="I23" s="5" t="n">
        <v>9.0</v>
      </c>
      <c r="J23" s="5" t="n">
        <v>4.0</v>
      </c>
      <c r="K23" s="5" t="n">
        <v>4.0</v>
      </c>
      <c r="L23" s="5" t="n">
        <v>1.0</v>
      </c>
      <c r="M23" s="5" t="n">
        <v>8.0</v>
      </c>
      <c r="N23" s="11" t="n">
        <f si="5" t="shared"/>
        <v>65.0</v>
      </c>
      <c r="O23" s="5" t="n">
        <v>1995.0</v>
      </c>
      <c r="P23" s="5" t="n">
        <v>576.0</v>
      </c>
      <c r="Q23" s="11" t="n">
        <f si="2" t="shared"/>
        <v>57.0</v>
      </c>
      <c r="R23" s="6" t="n">
        <f si="0" t="shared"/>
        <v>10.105263157894736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30.0</v>
      </c>
      <c r="E24" s="5" t="n">
        <f ref="E24:M24" si="7" t="shared">E25-E19-E20-E21-E22-E23</f>
        <v>82.0</v>
      </c>
      <c r="F24" s="5" t="n">
        <f si="7" t="shared"/>
        <v>57.0</v>
      </c>
      <c r="G24" s="5" t="n">
        <f si="7" t="shared"/>
        <v>40.0</v>
      </c>
      <c r="H24" s="5" t="n">
        <f si="7" t="shared"/>
        <v>126.0</v>
      </c>
      <c r="I24" s="5" t="n">
        <f si="7" t="shared"/>
        <v>152.0</v>
      </c>
      <c r="J24" s="5" t="n">
        <f si="7" t="shared"/>
        <v>132.0</v>
      </c>
      <c r="K24" s="5" t="n">
        <f si="7" t="shared"/>
        <v>64.0</v>
      </c>
      <c r="L24" s="5" t="n">
        <f si="7" t="shared"/>
        <v>34.0</v>
      </c>
      <c r="M24" s="5" t="n">
        <f si="7" t="shared"/>
        <v>297.0</v>
      </c>
      <c r="N24" s="11" t="n">
        <f si="5" t="shared"/>
        <v>1014.0</v>
      </c>
      <c r="O24" s="5" t="n">
        <f>O25-O19-O20-O21-O22-O23</f>
        <v>97299.0</v>
      </c>
      <c r="P24" s="5" t="n">
        <f>P25-P19-P20-P21-P22-P23</f>
        <v>11412.0</v>
      </c>
      <c r="Q24" s="11" t="n">
        <f si="2" t="shared"/>
        <v>717.0</v>
      </c>
      <c r="R24" s="6" t="n">
        <f si="0" t="shared"/>
        <v>15.916317991631798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3922.0</v>
      </c>
      <c r="E25" s="5" t="n">
        <v>4568.0</v>
      </c>
      <c r="F25" s="5" t="n">
        <v>5847.0</v>
      </c>
      <c r="G25" s="5" t="n">
        <v>5027.0</v>
      </c>
      <c r="H25" s="5" t="n">
        <v>10182.0</v>
      </c>
      <c r="I25" s="5" t="n">
        <v>11619.0</v>
      </c>
      <c r="J25" s="5" t="n">
        <v>7985.0</v>
      </c>
      <c r="K25" s="5" t="n">
        <v>3797.0</v>
      </c>
      <c r="L25" s="5" t="n">
        <v>1285.0</v>
      </c>
      <c r="M25" s="5" t="n">
        <v>6212.0</v>
      </c>
      <c r="N25" s="11" t="n">
        <f si="5" t="shared"/>
        <v>60444.0</v>
      </c>
      <c r="O25" s="5" t="n">
        <v>1456552.0</v>
      </c>
      <c r="P25" s="5" t="n">
        <v>671027.0</v>
      </c>
      <c r="Q25" s="11" t="n">
        <f si="2" t="shared"/>
        <v>54232.0</v>
      </c>
      <c r="R25" s="6" t="n">
        <f si="0" t="shared"/>
        <v>12.373266706003836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118.0</v>
      </c>
      <c r="E26" s="5" t="n">
        <v>53.0</v>
      </c>
      <c r="F26" s="5" t="n">
        <v>55.0</v>
      </c>
      <c r="G26" s="5" t="n">
        <v>53.0</v>
      </c>
      <c r="H26" s="5" t="n">
        <v>96.0</v>
      </c>
      <c r="I26" s="5" t="n">
        <v>127.0</v>
      </c>
      <c r="J26" s="5" t="n">
        <v>88.0</v>
      </c>
      <c r="K26" s="5" t="n">
        <v>13.0</v>
      </c>
      <c r="L26" s="5" t="n">
        <v>18.0</v>
      </c>
      <c r="M26" s="5" t="n">
        <v>107.0</v>
      </c>
      <c r="N26" s="11" t="n">
        <f si="5" t="shared"/>
        <v>728.0</v>
      </c>
      <c r="O26" s="5" t="n">
        <v>12132.0</v>
      </c>
      <c r="P26" s="5" t="n">
        <v>6399.0</v>
      </c>
      <c r="Q26" s="11" t="n">
        <f si="2" t="shared"/>
        <v>621.0</v>
      </c>
      <c r="R26" s="6" t="n">
        <f si="0" t="shared"/>
        <v>10.304347826086957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271.0</v>
      </c>
      <c r="E27" s="5" t="n">
        <v>309.0</v>
      </c>
      <c r="F27" s="5" t="n">
        <v>293.0</v>
      </c>
      <c r="G27" s="5" t="n">
        <v>280.0</v>
      </c>
      <c r="H27" s="5" t="n">
        <v>502.0</v>
      </c>
      <c r="I27" s="5" t="n">
        <v>662.0</v>
      </c>
      <c r="J27" s="5" t="n">
        <v>421.0</v>
      </c>
      <c r="K27" s="5" t="n">
        <v>196.0</v>
      </c>
      <c r="L27" s="5" t="n">
        <v>136.0</v>
      </c>
      <c r="M27" s="5" t="n">
        <v>326.0</v>
      </c>
      <c r="N27" s="11" t="n">
        <f si="5" t="shared"/>
        <v>3396.0</v>
      </c>
      <c r="O27" s="5" t="n">
        <v>90905.0</v>
      </c>
      <c r="P27" s="5" t="n">
        <v>41155.0</v>
      </c>
      <c r="Q27" s="11" t="n">
        <f si="2" t="shared"/>
        <v>3070.0</v>
      </c>
      <c r="R27" s="6" t="n">
        <f si="0" t="shared"/>
        <v>13.405537459283387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284.0</v>
      </c>
      <c r="E28" s="5" t="n">
        <v>534.0</v>
      </c>
      <c r="F28" s="5" t="n">
        <v>465.0</v>
      </c>
      <c r="G28" s="5" t="n">
        <v>341.0</v>
      </c>
      <c r="H28" s="5" t="n">
        <v>530.0</v>
      </c>
      <c r="I28" s="5" t="n">
        <v>579.0</v>
      </c>
      <c r="J28" s="5" t="n">
        <v>361.0</v>
      </c>
      <c r="K28" s="5" t="n">
        <v>147.0</v>
      </c>
      <c r="L28" s="5" t="n">
        <v>69.0</v>
      </c>
      <c r="M28" s="5" t="n">
        <v>438.0</v>
      </c>
      <c r="N28" s="11" t="n">
        <f si="5" t="shared"/>
        <v>3748.0</v>
      </c>
      <c r="O28" s="5" t="n">
        <v>69599.0</v>
      </c>
      <c r="P28" s="5" t="n">
        <v>33053.0</v>
      </c>
      <c r="Q28" s="11" t="n">
        <f si="2" t="shared"/>
        <v>3310.0</v>
      </c>
      <c r="R28" s="6" t="n">
        <f si="0" t="shared"/>
        <v>9.985800604229608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163.0</v>
      </c>
      <c r="E29" s="5" t="n">
        <v>190.0</v>
      </c>
      <c r="F29" s="5" t="n">
        <v>196.0</v>
      </c>
      <c r="G29" s="5" t="n">
        <v>126.0</v>
      </c>
      <c r="H29" s="5" t="n">
        <v>211.0</v>
      </c>
      <c r="I29" s="5" t="n">
        <v>167.0</v>
      </c>
      <c r="J29" s="5" t="n">
        <v>96.0</v>
      </c>
      <c r="K29" s="5" t="n">
        <v>50.0</v>
      </c>
      <c r="L29" s="5" t="n">
        <v>41.0</v>
      </c>
      <c r="M29" s="5" t="n">
        <v>207.0</v>
      </c>
      <c r="N29" s="11" t="n">
        <f si="5" t="shared"/>
        <v>1447.0</v>
      </c>
      <c r="O29" s="5" t="n">
        <v>29223.0</v>
      </c>
      <c r="P29" s="5" t="n">
        <v>12204.0</v>
      </c>
      <c r="Q29" s="11" t="n">
        <f si="2" t="shared"/>
        <v>1240.0</v>
      </c>
      <c r="R29" s="6" t="n">
        <f si="0" t="shared"/>
        <v>9.841935483870968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803.0</v>
      </c>
      <c r="E30" s="5" t="n">
        <v>186.0</v>
      </c>
      <c r="F30" s="5" t="n">
        <v>181.0</v>
      </c>
      <c r="G30" s="5" t="n">
        <v>144.0</v>
      </c>
      <c r="H30" s="5" t="n">
        <v>260.0</v>
      </c>
      <c r="I30" s="5" t="n">
        <v>280.0</v>
      </c>
      <c r="J30" s="5" t="n">
        <v>179.0</v>
      </c>
      <c r="K30" s="5" t="n">
        <v>53.0</v>
      </c>
      <c r="L30" s="5" t="n">
        <v>32.0</v>
      </c>
      <c r="M30" s="5" t="n">
        <v>234.0</v>
      </c>
      <c r="N30" s="11" t="n">
        <f si="5" t="shared"/>
        <v>2352.0</v>
      </c>
      <c r="O30" s="5" t="n">
        <v>25384.0</v>
      </c>
      <c r="P30" s="5" t="n">
        <v>15429.0</v>
      </c>
      <c r="Q30" s="11" t="n">
        <f si="2" t="shared"/>
        <v>2118.0</v>
      </c>
      <c r="R30" s="6" t="n">
        <f si="0" t="shared"/>
        <v>7.284702549575071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54.0</v>
      </c>
      <c r="E31" s="5" t="n">
        <v>101.0</v>
      </c>
      <c r="F31" s="5" t="n">
        <v>85.0</v>
      </c>
      <c r="G31" s="5" t="n">
        <v>76.0</v>
      </c>
      <c r="H31" s="5" t="n">
        <v>116.0</v>
      </c>
      <c r="I31" s="5" t="n">
        <v>146.0</v>
      </c>
      <c r="J31" s="5" t="n">
        <v>82.0</v>
      </c>
      <c r="K31" s="5" t="n">
        <v>31.0</v>
      </c>
      <c r="L31" s="5" t="n">
        <v>9.0</v>
      </c>
      <c r="M31" s="5" t="n">
        <v>27.0</v>
      </c>
      <c r="N31" s="11" t="n">
        <f si="5" t="shared"/>
        <v>727.0</v>
      </c>
      <c r="O31" s="5" t="n">
        <v>11410.0</v>
      </c>
      <c r="P31" s="5" t="n">
        <v>6939.0</v>
      </c>
      <c r="Q31" s="11" t="n">
        <f si="2" t="shared"/>
        <v>700.0</v>
      </c>
      <c r="R31" s="6" t="n">
        <f si="0" t="shared"/>
        <v>9.912857142857144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70.0</v>
      </c>
      <c r="E32" s="5" t="n">
        <v>103.0</v>
      </c>
      <c r="F32" s="5" t="n">
        <v>88.0</v>
      </c>
      <c r="G32" s="5" t="n">
        <v>92.0</v>
      </c>
      <c r="H32" s="5" t="n">
        <v>115.0</v>
      </c>
      <c r="I32" s="5" t="n">
        <v>177.0</v>
      </c>
      <c r="J32" s="5" t="n">
        <v>106.0</v>
      </c>
      <c r="K32" s="5" t="n">
        <v>48.0</v>
      </c>
      <c r="L32" s="5" t="n">
        <v>34.0</v>
      </c>
      <c r="M32" s="5" t="n">
        <v>87.0</v>
      </c>
      <c r="N32" s="11" t="n">
        <f si="5" t="shared"/>
        <v>920.0</v>
      </c>
      <c r="O32" s="5" t="n">
        <v>23189.0</v>
      </c>
      <c r="P32" s="5" t="n">
        <v>10668.0</v>
      </c>
      <c r="Q32" s="11" t="n">
        <f si="2" t="shared"/>
        <v>833.0</v>
      </c>
      <c r="R32" s="6" t="n">
        <f si="0" t="shared"/>
        <v>12.806722689075631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350.0</v>
      </c>
      <c r="E33" s="5" t="n">
        <v>454.0</v>
      </c>
      <c r="F33" s="5" t="n">
        <v>613.0</v>
      </c>
      <c r="G33" s="5" t="n">
        <v>578.0</v>
      </c>
      <c r="H33" s="5" t="n">
        <v>665.0</v>
      </c>
      <c r="I33" s="5" t="n">
        <v>614.0</v>
      </c>
      <c r="J33" s="5" t="n">
        <v>311.0</v>
      </c>
      <c r="K33" s="5" t="n">
        <v>197.0</v>
      </c>
      <c r="L33" s="5" t="n">
        <v>135.0</v>
      </c>
      <c r="M33" s="5" t="n">
        <v>582.0</v>
      </c>
      <c r="N33" s="11" t="n">
        <f si="5" t="shared"/>
        <v>4499.0</v>
      </c>
      <c r="O33" s="5" t="n">
        <v>140291.0</v>
      </c>
      <c r="P33" s="5" t="n">
        <v>41549.0</v>
      </c>
      <c r="Q33" s="11" t="n">
        <f si="2" t="shared"/>
        <v>3917.0</v>
      </c>
      <c r="R33" s="6" t="n">
        <f si="0" t="shared"/>
        <v>10.607352565739086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72.0</v>
      </c>
      <c r="E34" s="5" t="n">
        <v>34.0</v>
      </c>
      <c r="F34" s="5" t="n">
        <v>56.0</v>
      </c>
      <c r="G34" s="5" t="n">
        <v>39.0</v>
      </c>
      <c r="H34" s="5" t="n">
        <v>65.0</v>
      </c>
      <c r="I34" s="5" t="n">
        <v>75.0</v>
      </c>
      <c r="J34" s="5" t="n">
        <v>59.0</v>
      </c>
      <c r="K34" s="5" t="n">
        <v>22.0</v>
      </c>
      <c r="L34" s="5" t="n">
        <v>12.0</v>
      </c>
      <c r="M34" s="5" t="n">
        <v>31.0</v>
      </c>
      <c r="N34" s="11" t="n">
        <f si="5" t="shared"/>
        <v>465.0</v>
      </c>
      <c r="O34" s="5" t="n">
        <v>8062.0</v>
      </c>
      <c r="P34" s="5" t="n">
        <v>4759.0</v>
      </c>
      <c r="Q34" s="11" t="n">
        <f si="2" t="shared"/>
        <v>434.0</v>
      </c>
      <c r="R34" s="6" t="n">
        <f si="0" t="shared"/>
        <v>10.965437788018432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39.0</v>
      </c>
      <c r="E35" s="5" t="n">
        <v>10.0</v>
      </c>
      <c r="F35" s="5" t="n">
        <v>8.0</v>
      </c>
      <c r="G35" s="5" t="n">
        <v>5.0</v>
      </c>
      <c r="H35" s="5" t="n">
        <v>17.0</v>
      </c>
      <c r="I35" s="5" t="n">
        <v>7.0</v>
      </c>
      <c r="J35" s="5" t="n">
        <v>4.0</v>
      </c>
      <c r="K35" s="5" t="n">
        <v>6.0</v>
      </c>
      <c r="L35" s="5" t="n">
        <v>3.0</v>
      </c>
      <c r="M35" s="5" t="n">
        <v>29.0</v>
      </c>
      <c r="N35" s="11" t="n">
        <f si="5" t="shared"/>
        <v>128.0</v>
      </c>
      <c r="O35" s="5" t="n">
        <v>3507.0</v>
      </c>
      <c r="P35" s="5" t="n">
        <v>887.0</v>
      </c>
      <c r="Q35" s="11" t="n">
        <f si="2" t="shared"/>
        <v>99.0</v>
      </c>
      <c r="R35" s="6" t="n">
        <f si="0" t="shared"/>
        <v>8.95959595959596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22.0</v>
      </c>
      <c r="E36" s="5" t="n">
        <v>54.0</v>
      </c>
      <c r="F36" s="5" t="n">
        <v>61.0</v>
      </c>
      <c r="G36" s="5" t="n">
        <v>67.0</v>
      </c>
      <c r="H36" s="5" t="n">
        <v>129.0</v>
      </c>
      <c r="I36" s="5" t="n">
        <v>139.0</v>
      </c>
      <c r="J36" s="5" t="n">
        <v>73.0</v>
      </c>
      <c r="K36" s="5" t="n">
        <v>30.0</v>
      </c>
      <c r="L36" s="5" t="n">
        <v>11.0</v>
      </c>
      <c r="M36" s="5" t="n">
        <v>45.0</v>
      </c>
      <c r="N36" s="11" t="n">
        <f si="5" t="shared"/>
        <v>631.0</v>
      </c>
      <c r="O36" s="5" t="n">
        <v>10610.0</v>
      </c>
      <c r="P36" s="5" t="n">
        <v>6529.0</v>
      </c>
      <c r="Q36" s="11" t="n">
        <f si="2" t="shared"/>
        <v>586.0</v>
      </c>
      <c r="R36" s="6" t="n">
        <f si="0" t="shared"/>
        <v>11.141638225255972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29.0</v>
      </c>
      <c r="E37" s="5" t="n">
        <v>107.0</v>
      </c>
      <c r="F37" s="5" t="n">
        <v>89.0</v>
      </c>
      <c r="G37" s="5" t="n">
        <v>34.0</v>
      </c>
      <c r="H37" s="5" t="n">
        <v>63.0</v>
      </c>
      <c r="I37" s="5" t="n">
        <v>97.0</v>
      </c>
      <c r="J37" s="5" t="n">
        <v>42.0</v>
      </c>
      <c r="K37" s="5" t="n">
        <v>24.0</v>
      </c>
      <c r="L37" s="5" t="n">
        <v>26.0</v>
      </c>
      <c r="M37" s="5" t="n">
        <v>135.0</v>
      </c>
      <c r="N37" s="11" t="n">
        <f si="5" t="shared"/>
        <v>646.0</v>
      </c>
      <c r="O37" s="5" t="n">
        <v>40830.0</v>
      </c>
      <c r="P37" s="5" t="n">
        <v>6093.0</v>
      </c>
      <c r="Q37" s="11" t="n">
        <f si="2" t="shared"/>
        <v>511.0</v>
      </c>
      <c r="R37" s="6" t="n">
        <f si="0" t="shared"/>
        <v>11.923679060665362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263.0</v>
      </c>
      <c r="E38" s="5" t="n">
        <f ref="E38:M38" si="8" t="shared">E39-E26-E27-E28-E29-E30-E31-E32-E33-E34-E35-E36-E37</f>
        <v>304.0</v>
      </c>
      <c r="F38" s="5" t="n">
        <f si="8" t="shared"/>
        <v>324.0</v>
      </c>
      <c r="G38" s="5" t="n">
        <f si="8" t="shared"/>
        <v>309.0</v>
      </c>
      <c r="H38" s="5" t="n">
        <f si="8" t="shared"/>
        <v>544.0</v>
      </c>
      <c r="I38" s="5" t="n">
        <f si="8" t="shared"/>
        <v>675.0</v>
      </c>
      <c r="J38" s="5" t="n">
        <f si="8" t="shared"/>
        <v>322.0</v>
      </c>
      <c r="K38" s="5" t="n">
        <f si="8" t="shared"/>
        <v>162.0</v>
      </c>
      <c r="L38" s="5" t="n">
        <f si="8" t="shared"/>
        <v>99.0</v>
      </c>
      <c r="M38" s="5" t="n">
        <f si="8" t="shared"/>
        <v>536.0</v>
      </c>
      <c r="N38" s="11" t="n">
        <f si="5" t="shared"/>
        <v>3538.0</v>
      </c>
      <c r="O38" s="5" t="n">
        <f>O39-O26-O27-O28-O29-O30-O31-O32-O33-O34-O35-O36-O37</f>
        <v>102297.0</v>
      </c>
      <c r="P38" s="5" t="n">
        <f>P39-P26-P27-P28-P29-P30-P31-P32-P33-P34-P35-P36-P37</f>
        <v>35684.0</v>
      </c>
      <c r="Q38" s="11" t="n">
        <f si="2" t="shared"/>
        <v>3002.0</v>
      </c>
      <c r="R38" s="6" t="n">
        <f si="0" t="shared"/>
        <v>11.886742171885409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2538.0</v>
      </c>
      <c r="E39" s="5" t="n">
        <v>2439.0</v>
      </c>
      <c r="F39" s="5" t="n">
        <v>2514.0</v>
      </c>
      <c r="G39" s="5" t="n">
        <v>2144.0</v>
      </c>
      <c r="H39" s="5" t="n">
        <v>3313.0</v>
      </c>
      <c r="I39" s="5" t="n">
        <v>3745.0</v>
      </c>
      <c r="J39" s="5" t="n">
        <v>2144.0</v>
      </c>
      <c r="K39" s="5" t="n">
        <v>979.0</v>
      </c>
      <c r="L39" s="5" t="n">
        <v>625.0</v>
      </c>
      <c r="M39" s="5" t="n">
        <v>2784.0</v>
      </c>
      <c r="N39" s="11" t="n">
        <f si="5" t="shared"/>
        <v>23225.0</v>
      </c>
      <c r="O39" s="5" t="n">
        <v>567439.0</v>
      </c>
      <c r="P39" s="5" t="n">
        <v>221348.0</v>
      </c>
      <c r="Q39" s="11" t="n">
        <f si="2" t="shared"/>
        <v>20441.0</v>
      </c>
      <c r="R39" s="6" t="n">
        <f si="0" t="shared"/>
        <v>10.828628736363191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341.0</v>
      </c>
      <c r="E40" s="5" t="n">
        <v>515.0</v>
      </c>
      <c r="F40" s="5" t="n">
        <v>660.0</v>
      </c>
      <c r="G40" s="5" t="n">
        <v>608.0</v>
      </c>
      <c r="H40" s="5" t="n">
        <v>1134.0</v>
      </c>
      <c r="I40" s="5" t="n">
        <v>1038.0</v>
      </c>
      <c r="J40" s="5" t="n">
        <v>495.0</v>
      </c>
      <c r="K40" s="5" t="n">
        <v>155.0</v>
      </c>
      <c r="L40" s="5" t="n">
        <v>71.0</v>
      </c>
      <c r="M40" s="5" t="n">
        <v>870.0</v>
      </c>
      <c r="N40" s="11" t="n">
        <f si="5" t="shared"/>
        <v>5887.0</v>
      </c>
      <c r="O40" s="5" t="n">
        <v>77533.0</v>
      </c>
      <c r="P40" s="5" t="n">
        <v>45865.0</v>
      </c>
      <c r="Q40" s="11" t="n">
        <f si="2" t="shared"/>
        <v>5017.0</v>
      </c>
      <c r="R40" s="6" t="n">
        <f si="0" t="shared"/>
        <v>9.141917480566075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71.0</v>
      </c>
      <c r="E41" s="5" t="n">
        <v>95.0</v>
      </c>
      <c r="F41" s="5" t="n">
        <v>86.0</v>
      </c>
      <c r="G41" s="5" t="n">
        <v>75.0</v>
      </c>
      <c r="H41" s="5" t="n">
        <v>163.0</v>
      </c>
      <c r="I41" s="5" t="n">
        <v>188.0</v>
      </c>
      <c r="J41" s="5" t="n">
        <v>108.0</v>
      </c>
      <c r="K41" s="5" t="n">
        <v>48.0</v>
      </c>
      <c r="L41" s="5" t="n">
        <v>28.0</v>
      </c>
      <c r="M41" s="5" t="n">
        <v>190.0</v>
      </c>
      <c r="N41" s="11" t="n">
        <f si="5" t="shared"/>
        <v>1052.0</v>
      </c>
      <c r="O41" s="5" t="n">
        <v>29319.0</v>
      </c>
      <c r="P41" s="5" t="n">
        <v>10348.0</v>
      </c>
      <c r="Q41" s="11" t="n">
        <f si="2" t="shared"/>
        <v>862.0</v>
      </c>
      <c r="R41" s="6" t="n">
        <f si="0" t="shared"/>
        <v>12.004640371229698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5.0</v>
      </c>
      <c r="E42" s="5" t="n">
        <f ref="E42:M42" si="9" t="shared">E43-E40-E41</f>
        <v>16.0</v>
      </c>
      <c r="F42" s="5" t="n">
        <f si="9" t="shared"/>
        <v>22.0</v>
      </c>
      <c r="G42" s="5" t="n">
        <f si="9" t="shared"/>
        <v>14.0</v>
      </c>
      <c r="H42" s="5" t="n">
        <f si="9" t="shared"/>
        <v>27.0</v>
      </c>
      <c r="I42" s="5" t="n">
        <f si="9" t="shared"/>
        <v>34.0</v>
      </c>
      <c r="J42" s="5" t="n">
        <f si="9" t="shared"/>
        <v>30.0</v>
      </c>
      <c r="K42" s="5" t="n">
        <f si="9" t="shared"/>
        <v>13.0</v>
      </c>
      <c r="L42" s="5" t="n">
        <f si="9" t="shared"/>
        <v>1.0</v>
      </c>
      <c r="M42" s="5" t="n">
        <f si="9" t="shared"/>
        <v>52.0</v>
      </c>
      <c r="N42" s="11" t="n">
        <f si="5" t="shared"/>
        <v>214.0</v>
      </c>
      <c r="O42" s="5" t="n">
        <f>O43-O40-O41</f>
        <v>18204.0</v>
      </c>
      <c r="P42" s="5" t="n">
        <f>P43-P40-P41</f>
        <v>2033.0</v>
      </c>
      <c r="Q42" s="11" t="n">
        <f si="2" t="shared"/>
        <v>162.0</v>
      </c>
      <c r="R42" s="6" t="n">
        <f si="0" t="shared"/>
        <v>12.549382716049383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417.0</v>
      </c>
      <c r="E43" s="5" t="n">
        <v>626.0</v>
      </c>
      <c r="F43" s="5" t="n">
        <v>768.0</v>
      </c>
      <c r="G43" s="5" t="n">
        <v>697.0</v>
      </c>
      <c r="H43" s="5" t="n">
        <v>1324.0</v>
      </c>
      <c r="I43" s="5" t="n">
        <v>1260.0</v>
      </c>
      <c r="J43" s="5" t="n">
        <v>633.0</v>
      </c>
      <c r="K43" s="5" t="n">
        <v>216.0</v>
      </c>
      <c r="L43" s="5" t="n">
        <v>100.0</v>
      </c>
      <c r="M43" s="5" t="n">
        <v>1112.0</v>
      </c>
      <c r="N43" s="11" t="n">
        <f si="5" t="shared"/>
        <v>7153.0</v>
      </c>
      <c r="O43" s="5" t="n">
        <v>125056.0</v>
      </c>
      <c r="P43" s="5" t="n">
        <v>58246.0</v>
      </c>
      <c r="Q43" s="11" t="n">
        <f si="2" t="shared"/>
        <v>6041.0</v>
      </c>
      <c r="R43" s="6" t="n">
        <f si="0" t="shared"/>
        <v>9.641781162059262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16.0</v>
      </c>
      <c r="E44" s="8" t="n">
        <v>20.0</v>
      </c>
      <c r="F44" s="8" t="n">
        <v>18.0</v>
      </c>
      <c r="G44" s="8" t="n">
        <v>11.0</v>
      </c>
      <c r="H44" s="8" t="n">
        <v>44.0</v>
      </c>
      <c r="I44" s="8" t="n">
        <v>69.0</v>
      </c>
      <c r="J44" s="8" t="n">
        <v>54.0</v>
      </c>
      <c r="K44" s="8" t="n">
        <v>49.0</v>
      </c>
      <c r="L44" s="8" t="n">
        <v>40.0</v>
      </c>
      <c r="M44" s="8" t="n">
        <v>368.0</v>
      </c>
      <c r="N44" s="11" t="n">
        <f si="5" t="shared"/>
        <v>689.0</v>
      </c>
      <c r="O44" s="8" t="n">
        <v>109465.0</v>
      </c>
      <c r="P44" s="8" t="n">
        <v>7950.0</v>
      </c>
      <c r="Q44" s="11" t="n">
        <f si="2" t="shared"/>
        <v>321.0</v>
      </c>
      <c r="R44" s="6" t="n">
        <f si="0" t="shared"/>
        <v>24.766355140186917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8.0</v>
      </c>
      <c r="E45" s="8" t="n">
        <f ref="E45:M45" si="10" t="shared">E46-E44</f>
        <v>11.0</v>
      </c>
      <c r="F45" s="8" t="n">
        <f si="10" t="shared"/>
        <v>12.0</v>
      </c>
      <c r="G45" s="8" t="n">
        <f si="10" t="shared"/>
        <v>17.0</v>
      </c>
      <c r="H45" s="8" t="n">
        <f si="10" t="shared"/>
        <v>50.0</v>
      </c>
      <c r="I45" s="8" t="n">
        <f si="10" t="shared"/>
        <v>53.0</v>
      </c>
      <c r="J45" s="8" t="n">
        <f si="10" t="shared"/>
        <v>60.0</v>
      </c>
      <c r="K45" s="8" t="n">
        <f si="10" t="shared"/>
        <v>24.0</v>
      </c>
      <c r="L45" s="8" t="n">
        <f si="10" t="shared"/>
        <v>7.0</v>
      </c>
      <c r="M45" s="8" t="n">
        <f si="10" t="shared"/>
        <v>166.0</v>
      </c>
      <c r="N45" s="11" t="n">
        <f si="5" t="shared"/>
        <v>408.0</v>
      </c>
      <c r="O45" s="8" t="n">
        <f>O46-O44</f>
        <v>69035.0</v>
      </c>
      <c r="P45" s="8" t="n">
        <f>P46-P44</f>
        <v>4066.0</v>
      </c>
      <c r="Q45" s="11" t="n">
        <f si="2" t="shared"/>
        <v>242.0</v>
      </c>
      <c r="R45" s="6" t="n">
        <f si="0" t="shared"/>
        <v>16.801652892561982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24.0</v>
      </c>
      <c r="E46" s="8" t="n">
        <v>31.0</v>
      </c>
      <c r="F46" s="8" t="n">
        <v>30.0</v>
      </c>
      <c r="G46" s="8" t="n">
        <v>28.0</v>
      </c>
      <c r="H46" s="8" t="n">
        <v>94.0</v>
      </c>
      <c r="I46" s="8" t="n">
        <v>122.0</v>
      </c>
      <c r="J46" s="8" t="n">
        <v>114.0</v>
      </c>
      <c r="K46" s="8" t="n">
        <v>73.0</v>
      </c>
      <c r="L46" s="8" t="n">
        <v>47.0</v>
      </c>
      <c r="M46" s="8" t="n">
        <v>534.0</v>
      </c>
      <c r="N46" s="11" t="n">
        <f si="5" t="shared"/>
        <v>1097.0</v>
      </c>
      <c r="O46" s="8" t="n">
        <v>178500.0</v>
      </c>
      <c r="P46" s="8" t="n">
        <v>12016.0</v>
      </c>
      <c r="Q46" s="11" t="n">
        <f si="2" t="shared"/>
        <v>563.0</v>
      </c>
      <c r="R46" s="6" t="n">
        <f si="0" t="shared"/>
        <v>21.342806394316163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2.0</v>
      </c>
      <c r="E47" s="5" t="n">
        <v>5.0</v>
      </c>
      <c r="F47" s="5" t="n">
        <v>9.0</v>
      </c>
      <c r="G47" s="5" t="n">
        <v>10.0</v>
      </c>
      <c r="H47" s="5" t="n">
        <v>18.0</v>
      </c>
      <c r="I47" s="5" t="n">
        <v>14.0</v>
      </c>
      <c r="J47" s="5" t="n">
        <v>3.0</v>
      </c>
      <c r="K47" s="5" t="n">
        <v>3.0</v>
      </c>
      <c r="L47" s="5" t="n">
        <v>3.0</v>
      </c>
      <c r="M47" s="5" t="n">
        <v>40.0</v>
      </c>
      <c r="N47" s="11" t="n">
        <f si="5" t="shared"/>
        <v>107.0</v>
      </c>
      <c r="O47" s="5" t="n">
        <v>14037.0</v>
      </c>
      <c r="P47" s="5" t="n">
        <v>804.0</v>
      </c>
      <c r="Q47" s="11" t="n">
        <f si="2" t="shared"/>
        <v>67.0</v>
      </c>
      <c r="R47" s="6" t="n">
        <f si="0" t="shared"/>
        <v>12.0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41944.0</v>
      </c>
      <c r="E48" s="5" t="n">
        <f ref="E48:M48" si="11" t="shared">E47+E46+E43+E39+E25+E18</f>
        <v>101728.0</v>
      </c>
      <c r="F48" s="5" t="n">
        <f si="11" t="shared"/>
        <v>149358.0</v>
      </c>
      <c r="G48" s="5" t="n">
        <f si="11" t="shared"/>
        <v>107909.0</v>
      </c>
      <c r="H48" s="5" t="n">
        <f si="11" t="shared"/>
        <v>203648.0</v>
      </c>
      <c r="I48" s="5" t="n">
        <f si="11" t="shared"/>
        <v>87658.0</v>
      </c>
      <c r="J48" s="5" t="n">
        <f si="11" t="shared"/>
        <v>29156.0</v>
      </c>
      <c r="K48" s="5" t="n">
        <f si="11" t="shared"/>
        <v>12174.0</v>
      </c>
      <c r="L48" s="5" t="n">
        <f si="11" t="shared"/>
        <v>7417.0</v>
      </c>
      <c r="M48" s="5" t="n">
        <f si="11" t="shared"/>
        <v>80219.0</v>
      </c>
      <c r="N48" s="11" t="n">
        <f si="5" t="shared"/>
        <v>821211.0</v>
      </c>
      <c r="O48" s="5" t="n">
        <f>O47+O46+O43+O39+O25+O18</f>
        <v>2.6314646E7</v>
      </c>
      <c r="P48" s="5" t="n">
        <f>P47+P46+P43+P39+P25+P18</f>
        <v>5079936.0</v>
      </c>
      <c r="Q48" s="11" t="n">
        <f si="2" t="shared"/>
        <v>740992.0</v>
      </c>
      <c r="R48" s="6" t="n">
        <f si="0" t="shared"/>
        <v>6.8555881844878215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5.107578929166803</v>
      </c>
      <c r="E49" s="6" t="n">
        <f ref="E49" si="13" t="shared">E48/$N$48*100</f>
        <v>12.387559348328262</v>
      </c>
      <c r="F49" s="6" t="n">
        <f ref="F49" si="14" t="shared">F48/$N$48*100</f>
        <v>18.187530366738876</v>
      </c>
      <c r="G49" s="6" t="n">
        <f ref="G49" si="15" t="shared">G48/$N$48*100</f>
        <v>13.140228272636387</v>
      </c>
      <c r="H49" s="6" t="n">
        <f ref="H49" si="16" t="shared">H48/$N$48*100</f>
        <v>24.79849880237844</v>
      </c>
      <c r="I49" s="6" t="n">
        <f ref="I49" si="17" t="shared">I48/$N$48*100</f>
        <v>10.674235975894137</v>
      </c>
      <c r="J49" s="6" t="n">
        <f ref="J49" si="18" t="shared">J48/$N$48*100</f>
        <v>3.5503664709800526</v>
      </c>
      <c r="K49" s="6" t="n">
        <f ref="K49" si="19" t="shared">K48/$N$48*100</f>
        <v>1.4824448284302085</v>
      </c>
      <c r="L49" s="6" t="n">
        <f ref="L49" si="20" t="shared">L48/$N$48*100</f>
        <v>0.9031783548929568</v>
      </c>
      <c r="M49" s="6" t="n">
        <f ref="M49" si="21" t="shared">M48/$N$48*100</f>
        <v>9.768378650553878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