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<sst xmlns="http://schemas.openxmlformats.org/spreadsheetml/2006/main" count="118" uniqueCount="73">
  <si>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</si>
  <si>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</si>
  <si>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</si>
  <si>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</si>
  <si>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</si>
  <si>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</si>
  <si>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</si>
  <si>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</si>
  <si>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</si>
  <si>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</si>
  <si>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</si>
  <si>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</si>
  <si>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</si>
  <si>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</si>
  <si>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</si>
  <si>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</si>
  <si>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</si>
  <si>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</si>
  <si>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</si>
  <si>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</si>
  <si>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</si>
  <si>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</si>
  <si>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</si>
  <si>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</si>
  <si>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</si>
  <si>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</si>
  <si>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</si>
  <si>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</si>
  <si>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</si>
  <si>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</si>
  <si>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</si>
  <si>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</si>
  <si>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</si>
  <si>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</si>
  <si>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</si>
  <si>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</si>
  <si>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</si>
  <si>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</si>
  <si>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</si>
  <si>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</si>
  <si>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</si>
  <si>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</si>
  <si>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</si>
  <si>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</si>
  <si>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</si>
  <si>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</si>
  <si>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</si>
  <si>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</si>
  <si>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</si>
  <si>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</si>
  <si>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</si>
  <si>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</si>
  <si>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</si>
  <si>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</si>
  <si>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</si>
  <si>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</si>
  <si>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</si>
  <si>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</si>
  <si>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</si>
  <si>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</si>
  <si>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</si>
  <si>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</si>
  <si>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</si>
  <si>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</si>
  <si>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</si>
  <si>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</si>
  <si>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</si>
  <si>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</si>
  <si>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</si>
  <si>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</si>
  <si>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</si>
  <si>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106年8月來臺旅客人次～按停留夜數分
Table 1-8  Visitor Arrivals  by Length of Stay,
August,2017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</si>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</sst>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9184.0</v>
      </c>
      <c r="E3" s="4" t="n">
        <v>16861.0</v>
      </c>
      <c r="F3" s="4" t="n">
        <v>43782.0</v>
      </c>
      <c r="G3" s="4" t="n">
        <v>50316.0</v>
      </c>
      <c r="H3" s="4" t="n">
        <v>48812.0</v>
      </c>
      <c r="I3" s="4" t="n">
        <v>10955.0</v>
      </c>
      <c r="J3" s="4" t="n">
        <v>2332.0</v>
      </c>
      <c r="K3" s="4" t="n">
        <v>536.0</v>
      </c>
      <c r="L3" s="4" t="n">
        <v>243.0</v>
      </c>
      <c r="M3" s="4" t="n">
        <v>4715.0</v>
      </c>
      <c r="N3" s="11" t="n">
        <f>SUM(D3:M3)</f>
        <v>187736.0</v>
      </c>
      <c r="O3" s="4" t="n">
        <v>1143297.0</v>
      </c>
      <c r="P3" s="4" t="n">
        <v>855206.0</v>
      </c>
      <c r="Q3" s="11" t="n">
        <f>SUM(D3:L3)</f>
        <v>183021.0</v>
      </c>
      <c r="R3" s="6" t="n">
        <f ref="R3:R48" si="0" t="shared">IF(P3&lt;&gt;0,P3/SUM(D3:L3),0)</f>
        <v>4.672720616759825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16237.0</v>
      </c>
      <c r="E4" s="5" t="n">
        <v>8371.0</v>
      </c>
      <c r="F4" s="5" t="n">
        <v>8975.0</v>
      </c>
      <c r="G4" s="5" t="n">
        <v>17064.0</v>
      </c>
      <c r="H4" s="5" t="n">
        <v>144329.0</v>
      </c>
      <c r="I4" s="5" t="n">
        <v>50854.0</v>
      </c>
      <c r="J4" s="5" t="n">
        <v>4728.0</v>
      </c>
      <c r="K4" s="5" t="n">
        <v>3067.0</v>
      </c>
      <c r="L4" s="5" t="n">
        <v>1463.0</v>
      </c>
      <c r="M4" s="5" t="n">
        <v>16976.0</v>
      </c>
      <c r="N4" s="11" t="n">
        <f ref="N4:N14" si="1" t="shared">SUM(D4:M4)</f>
        <v>272064.0</v>
      </c>
      <c r="O4" s="5" t="n">
        <v>3069952.0</v>
      </c>
      <c r="P4" s="5" t="n">
        <v>1946122.0</v>
      </c>
      <c r="Q4" s="11" t="n">
        <f ref="Q4:Q48" si="2" t="shared">SUM(D4:L4)</f>
        <v>255088.0</v>
      </c>
      <c r="R4" s="6" t="n">
        <f si="0" t="shared"/>
        <v>7.629218152167096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10523.0</v>
      </c>
      <c r="E5" s="5" t="n">
        <v>52635.0</v>
      </c>
      <c r="F5" s="5" t="n">
        <v>58798.0</v>
      </c>
      <c r="G5" s="5" t="n">
        <v>17868.0</v>
      </c>
      <c r="H5" s="5" t="n">
        <v>12007.0</v>
      </c>
      <c r="I5" s="5" t="n">
        <v>6534.0</v>
      </c>
      <c r="J5" s="5" t="n">
        <v>3489.0</v>
      </c>
      <c r="K5" s="5" t="n">
        <v>1887.0</v>
      </c>
      <c r="L5" s="5" t="n">
        <v>1278.0</v>
      </c>
      <c r="M5" s="5" t="n">
        <v>4805.0</v>
      </c>
      <c r="N5" s="11" t="n">
        <f si="1" t="shared"/>
        <v>169824.0</v>
      </c>
      <c r="O5" s="5" t="n">
        <v>1087491.0</v>
      </c>
      <c r="P5" s="5" t="n">
        <v>754903.0</v>
      </c>
      <c r="Q5" s="11" t="n">
        <f si="2" t="shared"/>
        <v>165019.0</v>
      </c>
      <c r="R5" s="6" t="n">
        <f si="0" t="shared"/>
        <v>4.574642919906193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3483.0</v>
      </c>
      <c r="E6" s="5" t="n">
        <v>7320.0</v>
      </c>
      <c r="F6" s="5" t="n">
        <v>41060.0</v>
      </c>
      <c r="G6" s="5" t="n">
        <v>15484.0</v>
      </c>
      <c r="H6" s="5" t="n">
        <v>8219.0</v>
      </c>
      <c r="I6" s="5" t="n">
        <v>2218.0</v>
      </c>
      <c r="J6" s="5" t="n">
        <v>1014.0</v>
      </c>
      <c r="K6" s="5" t="n">
        <v>626.0</v>
      </c>
      <c r="L6" s="5" t="n">
        <v>509.0</v>
      </c>
      <c r="M6" s="5" t="n">
        <v>1590.0</v>
      </c>
      <c r="N6" s="11" t="n">
        <f si="1" t="shared"/>
        <v>81523.0</v>
      </c>
      <c r="O6" s="5" t="n">
        <v>473228.0</v>
      </c>
      <c r="P6" s="5" t="n">
        <v>361440.0</v>
      </c>
      <c r="Q6" s="11" t="n">
        <f si="2" t="shared"/>
        <v>79933.0</v>
      </c>
      <c r="R6" s="6" t="n">
        <f si="0" t="shared"/>
        <v>4.52178699660966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303.0</v>
      </c>
      <c r="E7" s="5" t="n">
        <v>216.0</v>
      </c>
      <c r="F7" s="5" t="n">
        <v>289.0</v>
      </c>
      <c r="G7" s="5" t="n">
        <v>248.0</v>
      </c>
      <c r="H7" s="5" t="n">
        <v>338.0</v>
      </c>
      <c r="I7" s="5" t="n">
        <v>393.0</v>
      </c>
      <c r="J7" s="5" t="n">
        <v>191.0</v>
      </c>
      <c r="K7" s="5" t="n">
        <v>151.0</v>
      </c>
      <c r="L7" s="5" t="n">
        <v>63.0</v>
      </c>
      <c r="M7" s="5" t="n">
        <v>528.0</v>
      </c>
      <c r="N7" s="11" t="n">
        <f si="1" t="shared"/>
        <v>2720.0</v>
      </c>
      <c r="O7" s="5" t="n">
        <v>115895.0</v>
      </c>
      <c r="P7" s="5" t="n">
        <v>25232.0</v>
      </c>
      <c r="Q7" s="11" t="n">
        <f si="2" t="shared"/>
        <v>2192.0</v>
      </c>
      <c r="R7" s="6" t="n">
        <f si="0" t="shared"/>
        <v>11.510948905109489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116.0</v>
      </c>
      <c r="E8" s="5" t="n">
        <v>204.0</v>
      </c>
      <c r="F8" s="5" t="n">
        <v>207.0</v>
      </c>
      <c r="G8" s="5" t="n">
        <v>220.0</v>
      </c>
      <c r="H8" s="5" t="n">
        <v>348.0</v>
      </c>
      <c r="I8" s="5" t="n">
        <v>654.0</v>
      </c>
      <c r="J8" s="5" t="n">
        <v>244.0</v>
      </c>
      <c r="K8" s="5" t="n">
        <v>71.0</v>
      </c>
      <c r="L8" s="5" t="n">
        <v>36.0</v>
      </c>
      <c r="M8" s="5" t="n">
        <v>106.0</v>
      </c>
      <c r="N8" s="11" t="n">
        <f si="1" t="shared"/>
        <v>2206.0</v>
      </c>
      <c r="O8" s="5" t="n">
        <v>50255.0</v>
      </c>
      <c r="P8" s="5" t="n">
        <v>22086.0</v>
      </c>
      <c r="Q8" s="11" t="n">
        <f si="2" t="shared"/>
        <v>2100.0</v>
      </c>
      <c r="R8" s="6" t="n">
        <f si="0" t="shared"/>
        <v>10.517142857142858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984.0</v>
      </c>
      <c r="E9" s="5" t="n">
        <v>1289.0</v>
      </c>
      <c r="F9" s="5" t="n">
        <v>2751.0</v>
      </c>
      <c r="G9" s="5" t="n">
        <v>3336.0</v>
      </c>
      <c r="H9" s="5" t="n">
        <v>8395.0</v>
      </c>
      <c r="I9" s="5" t="n">
        <v>3330.0</v>
      </c>
      <c r="J9" s="5" t="n">
        <v>1478.0</v>
      </c>
      <c r="K9" s="5" t="n">
        <v>529.0</v>
      </c>
      <c r="L9" s="5" t="n">
        <v>274.0</v>
      </c>
      <c r="M9" s="5" t="n">
        <v>2621.0</v>
      </c>
      <c r="N9" s="11" t="n">
        <f si="1" t="shared"/>
        <v>24987.0</v>
      </c>
      <c r="O9" s="5" t="n">
        <v>662611.0</v>
      </c>
      <c r="P9" s="5" t="n">
        <v>186979.0</v>
      </c>
      <c r="Q9" s="11" t="n">
        <f si="2" t="shared"/>
        <v>22366.0</v>
      </c>
      <c r="R9" s="6" t="n">
        <f si="0" t="shared"/>
        <v>8.35996601985156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1127.0</v>
      </c>
      <c r="E10" s="5" t="n">
        <v>2233.0</v>
      </c>
      <c r="F10" s="5" t="n">
        <v>3254.0</v>
      </c>
      <c r="G10" s="5" t="n">
        <v>3783.0</v>
      </c>
      <c r="H10" s="5" t="n">
        <v>6205.0</v>
      </c>
      <c r="I10" s="5" t="n">
        <v>2390.0</v>
      </c>
      <c r="J10" s="5" t="n">
        <v>956.0</v>
      </c>
      <c r="K10" s="5" t="n">
        <v>174.0</v>
      </c>
      <c r="L10" s="5" t="n">
        <v>63.0</v>
      </c>
      <c r="M10" s="5" t="n">
        <v>551.0</v>
      </c>
      <c r="N10" s="11" t="n">
        <f si="1" t="shared"/>
        <v>20736.0</v>
      </c>
      <c r="O10" s="5" t="n">
        <v>159153.0</v>
      </c>
      <c r="P10" s="5" t="n">
        <v>123345.0</v>
      </c>
      <c r="Q10" s="11" t="n">
        <f si="2" t="shared"/>
        <v>20185.0</v>
      </c>
      <c r="R10" s="6" t="n">
        <f si="0" t="shared"/>
        <v>6.110725786475105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575.0</v>
      </c>
      <c r="E11" s="5" t="n">
        <v>377.0</v>
      </c>
      <c r="F11" s="5" t="n">
        <v>554.0</v>
      </c>
      <c r="G11" s="5" t="n">
        <v>644.0</v>
      </c>
      <c r="H11" s="5" t="n">
        <v>1362.0</v>
      </c>
      <c r="I11" s="5" t="n">
        <v>1090.0</v>
      </c>
      <c r="J11" s="5" t="n">
        <v>690.0</v>
      </c>
      <c r="K11" s="5" t="n">
        <v>673.0</v>
      </c>
      <c r="L11" s="5" t="n">
        <v>213.0</v>
      </c>
      <c r="M11" s="5" t="n">
        <v>7380.0</v>
      </c>
      <c r="N11" s="11" t="n">
        <f si="1" t="shared"/>
        <v>13558.0</v>
      </c>
      <c r="O11" s="5" t="n">
        <v>6285111.0</v>
      </c>
      <c r="P11" s="5" t="n">
        <v>87620.0</v>
      </c>
      <c r="Q11" s="11" t="n">
        <f si="2" t="shared"/>
        <v>6178.0</v>
      </c>
      <c r="R11" s="6" t="n">
        <f si="0" t="shared"/>
        <v>14.18258336031078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1218.0</v>
      </c>
      <c r="E12" s="5" t="n">
        <v>2819.0</v>
      </c>
      <c r="F12" s="5" t="n">
        <v>3178.0</v>
      </c>
      <c r="G12" s="5" t="n">
        <v>1435.0</v>
      </c>
      <c r="H12" s="5" t="n">
        <v>1322.0</v>
      </c>
      <c r="I12" s="5" t="n">
        <v>801.0</v>
      </c>
      <c r="J12" s="5" t="n">
        <v>624.0</v>
      </c>
      <c r="K12" s="5" t="n">
        <v>397.0</v>
      </c>
      <c r="L12" s="5" t="n">
        <v>260.0</v>
      </c>
      <c r="M12" s="5" t="n">
        <v>6780.0</v>
      </c>
      <c r="N12" s="11" t="n">
        <f si="1" t="shared"/>
        <v>18834.0</v>
      </c>
      <c r="O12" s="5" t="n">
        <v>4166361.0</v>
      </c>
      <c r="P12" s="5" t="n">
        <v>89722.0</v>
      </c>
      <c r="Q12" s="11" t="n">
        <f si="2" t="shared"/>
        <v>12054.0</v>
      </c>
      <c r="R12" s="6" t="n">
        <f si="0" t="shared"/>
        <v>7.44333831093413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385.0</v>
      </c>
      <c r="E13" s="5" t="n">
        <v>1501.0</v>
      </c>
      <c r="F13" s="5" t="n">
        <v>3828.0</v>
      </c>
      <c r="G13" s="5" t="n">
        <v>1480.0</v>
      </c>
      <c r="H13" s="5" t="n">
        <v>1534.0</v>
      </c>
      <c r="I13" s="5" t="n">
        <v>1056.0</v>
      </c>
      <c r="J13" s="5" t="n">
        <v>1801.0</v>
      </c>
      <c r="K13" s="5" t="n">
        <v>327.0</v>
      </c>
      <c r="L13" s="5" t="n">
        <v>299.0</v>
      </c>
      <c r="M13" s="5" t="n">
        <v>3094.0</v>
      </c>
      <c r="N13" s="11" t="n">
        <f si="1" t="shared"/>
        <v>15305.0</v>
      </c>
      <c r="O13" s="5" t="n">
        <v>1839692.0</v>
      </c>
      <c r="P13" s="5" t="n">
        <v>121033.0</v>
      </c>
      <c r="Q13" s="11" t="n">
        <f si="2" t="shared"/>
        <v>12211.0</v>
      </c>
      <c r="R13" s="6" t="n">
        <f si="0" t="shared"/>
        <v>9.911800835312423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293.0</v>
      </c>
      <c r="E14" s="5" t="n">
        <v>640.0</v>
      </c>
      <c r="F14" s="5" t="n">
        <v>4741.0</v>
      </c>
      <c r="G14" s="5" t="n">
        <v>8353.0</v>
      </c>
      <c r="H14" s="5" t="n">
        <v>2128.0</v>
      </c>
      <c r="I14" s="5" t="n">
        <v>1576.0</v>
      </c>
      <c r="J14" s="5" t="n">
        <v>1579.0</v>
      </c>
      <c r="K14" s="5" t="n">
        <v>1014.0</v>
      </c>
      <c r="L14" s="5" t="n">
        <v>1095.0</v>
      </c>
      <c r="M14" s="5" t="n">
        <v>8544.0</v>
      </c>
      <c r="N14" s="11" t="n">
        <f si="1" t="shared"/>
        <v>29963.0</v>
      </c>
      <c r="O14" s="5" t="n">
        <v>5902311.0</v>
      </c>
      <c r="P14" s="5" t="n">
        <v>253003.0</v>
      </c>
      <c r="Q14" s="11" t="n">
        <f si="2" t="shared"/>
        <v>21419.0</v>
      </c>
      <c r="R14" s="6" t="n">
        <f si="0" t="shared"/>
        <v>11.812082730286194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113.0</v>
      </c>
      <c r="E15" s="5" t="n">
        <f ref="E15:M15" si="3" t="shared">E16-E9-E10-E11-E12-E13-E14</f>
        <v>70.0</v>
      </c>
      <c r="F15" s="5" t="n">
        <f si="3" t="shared"/>
        <v>112.0</v>
      </c>
      <c r="G15" s="5" t="n">
        <f si="3" t="shared"/>
        <v>941.0</v>
      </c>
      <c r="H15" s="5" t="n">
        <f si="3" t="shared"/>
        <v>369.0</v>
      </c>
      <c r="I15" s="5" t="n">
        <f si="3" t="shared"/>
        <v>411.0</v>
      </c>
      <c r="J15" s="5" t="n">
        <f si="3" t="shared"/>
        <v>269.0</v>
      </c>
      <c r="K15" s="5" t="n">
        <f si="3" t="shared"/>
        <v>70.0</v>
      </c>
      <c r="L15" s="5" t="n">
        <f si="3" t="shared"/>
        <v>41.0</v>
      </c>
      <c r="M15" s="5" t="n">
        <f si="3" t="shared"/>
        <v>259.0</v>
      </c>
      <c r="N15" s="5" t="n">
        <f ref="N15" si="4" t="shared">N16-N9-N10-N11-N12-N13-N14</f>
        <v>2655.0</v>
      </c>
      <c r="O15" s="5" t="n">
        <f>O16-O9-O10-O11-O12-O13-O14</f>
        <v>70486.0</v>
      </c>
      <c r="P15" s="5" t="n">
        <f>P16-P9-P10-P11-P12-P13-P14</f>
        <v>24111.0</v>
      </c>
      <c r="Q15" s="11" t="n">
        <f si="2" t="shared"/>
        <v>2396.0</v>
      </c>
      <c r="R15" s="6" t="n">
        <f si="0" t="shared"/>
        <v>10.063021702838064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4695.0</v>
      </c>
      <c r="E16" s="5" t="n">
        <v>8929.0</v>
      </c>
      <c r="F16" s="5" t="n">
        <v>18418.0</v>
      </c>
      <c r="G16" s="5" t="n">
        <v>19972.0</v>
      </c>
      <c r="H16" s="5" t="n">
        <v>21315.0</v>
      </c>
      <c r="I16" s="5" t="n">
        <v>10654.0</v>
      </c>
      <c r="J16" s="5" t="n">
        <v>7397.0</v>
      </c>
      <c r="K16" s="5" t="n">
        <v>3184.0</v>
      </c>
      <c r="L16" s="5" t="n">
        <v>2245.0</v>
      </c>
      <c r="M16" s="5" t="n">
        <v>29229.0</v>
      </c>
      <c r="N16" s="11" t="n">
        <f ref="N16:N48" si="5" t="shared">SUM(D16:M16)</f>
        <v>126038.0</v>
      </c>
      <c r="O16" s="5" t="n">
        <v>1.9085725E7</v>
      </c>
      <c r="P16" s="5" t="n">
        <v>885813.0</v>
      </c>
      <c r="Q16" s="11" t="n">
        <f si="2" t="shared"/>
        <v>96809.0</v>
      </c>
      <c r="R16" s="6" t="n">
        <f si="0" t="shared"/>
        <v>9.150110010432915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82.0</v>
      </c>
      <c r="E17" s="5" t="n">
        <f ref="E17:M17" si="6" t="shared">E18-E16-E3-E4-E5-E6-E7-E8</f>
        <v>99.0</v>
      </c>
      <c r="F17" s="5" t="n">
        <f si="6" t="shared"/>
        <v>134.0</v>
      </c>
      <c r="G17" s="5" t="n">
        <f si="6" t="shared"/>
        <v>141.0</v>
      </c>
      <c r="H17" s="5" t="n">
        <f si="6" t="shared"/>
        <v>253.0</v>
      </c>
      <c r="I17" s="5" t="n">
        <f si="6" t="shared"/>
        <v>296.0</v>
      </c>
      <c r="J17" s="5" t="n">
        <f si="6" t="shared"/>
        <v>91.0</v>
      </c>
      <c r="K17" s="5" t="n">
        <f si="6" t="shared"/>
        <v>124.0</v>
      </c>
      <c r="L17" s="5" t="n">
        <f si="6" t="shared"/>
        <v>17.0</v>
      </c>
      <c r="M17" s="5" t="n">
        <f si="6" t="shared"/>
        <v>183.0</v>
      </c>
      <c r="N17" s="11" t="n">
        <f si="5" t="shared"/>
        <v>1420.0</v>
      </c>
      <c r="O17" s="5" t="n">
        <f>O18-O16-O3-O4-O5-O6-O7-O8</f>
        <v>117150.0</v>
      </c>
      <c r="P17" s="5" t="n">
        <f>P18-P16-P3-P4-P5-P6-P7-P8</f>
        <v>15534.0</v>
      </c>
      <c r="Q17" s="11" t="n">
        <f si="2" t="shared"/>
        <v>1237.0</v>
      </c>
      <c r="R17" s="6" t="n">
        <f si="0" t="shared"/>
        <v>12.557801131770413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44623.0</v>
      </c>
      <c r="E18" s="5" t="n">
        <v>94635.0</v>
      </c>
      <c r="F18" s="5" t="n">
        <v>171663.0</v>
      </c>
      <c r="G18" s="5" t="n">
        <v>121313.0</v>
      </c>
      <c r="H18" s="5" t="n">
        <v>235621.0</v>
      </c>
      <c r="I18" s="5" t="n">
        <v>82558.0</v>
      </c>
      <c r="J18" s="5" t="n">
        <v>19486.0</v>
      </c>
      <c r="K18" s="5" t="n">
        <v>9646.0</v>
      </c>
      <c r="L18" s="5" t="n">
        <v>5854.0</v>
      </c>
      <c r="M18" s="5" t="n">
        <v>58132.0</v>
      </c>
      <c r="N18" s="11" t="n">
        <f si="5" t="shared"/>
        <v>843531.0</v>
      </c>
      <c r="O18" s="5" t="n">
        <v>2.5142993E7</v>
      </c>
      <c r="P18" s="5" t="n">
        <v>4866336.0</v>
      </c>
      <c r="Q18" s="11" t="n">
        <f si="2" t="shared"/>
        <v>785399.0</v>
      </c>
      <c r="R18" s="6" t="n">
        <f si="0" t="shared"/>
        <v>6.1960048332121636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936.0</v>
      </c>
      <c r="E19" s="5" t="n">
        <v>682.0</v>
      </c>
      <c r="F19" s="5" t="n">
        <v>1070.0</v>
      </c>
      <c r="G19" s="5" t="n">
        <v>951.0</v>
      </c>
      <c r="H19" s="5" t="n">
        <v>1659.0</v>
      </c>
      <c r="I19" s="5" t="n">
        <v>1602.0</v>
      </c>
      <c r="J19" s="5" t="n">
        <v>1077.0</v>
      </c>
      <c r="K19" s="5" t="n">
        <v>587.0</v>
      </c>
      <c r="L19" s="5" t="n">
        <v>193.0</v>
      </c>
      <c r="M19" s="5" t="n">
        <v>882.0</v>
      </c>
      <c r="N19" s="11" t="n">
        <f si="5" t="shared"/>
        <v>9639.0</v>
      </c>
      <c r="O19" s="5" t="n">
        <v>159085.0</v>
      </c>
      <c r="P19" s="5" t="n">
        <v>99921.0</v>
      </c>
      <c r="Q19" s="11" t="n">
        <f si="2" t="shared"/>
        <v>8757.0</v>
      </c>
      <c r="R19" s="6" t="n">
        <f si="0" t="shared"/>
        <v>11.41041452552244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3930.0</v>
      </c>
      <c r="E20" s="5" t="n">
        <v>3619.0</v>
      </c>
      <c r="F20" s="5" t="n">
        <v>4130.0</v>
      </c>
      <c r="G20" s="5" t="n">
        <v>3806.0</v>
      </c>
      <c r="H20" s="5" t="n">
        <v>7424.0</v>
      </c>
      <c r="I20" s="5" t="n">
        <v>9592.0</v>
      </c>
      <c r="J20" s="5" t="n">
        <v>5785.0</v>
      </c>
      <c r="K20" s="5" t="n">
        <v>4063.0</v>
      </c>
      <c r="L20" s="5" t="n">
        <v>1601.0</v>
      </c>
      <c r="M20" s="5" t="n">
        <v>3469.0</v>
      </c>
      <c r="N20" s="11" t="n">
        <f si="5" t="shared"/>
        <v>47419.0</v>
      </c>
      <c r="O20" s="5" t="n">
        <v>889683.0</v>
      </c>
      <c r="P20" s="5" t="n">
        <v>608883.0</v>
      </c>
      <c r="Q20" s="11" t="n">
        <f si="2" t="shared"/>
        <v>43950.0</v>
      </c>
      <c r="R20" s="6" t="n">
        <f si="0" t="shared"/>
        <v>13.853993174061433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39.0</v>
      </c>
      <c r="F21" s="5" t="n">
        <v>39.0</v>
      </c>
      <c r="G21" s="5" t="n">
        <v>18.0</v>
      </c>
      <c r="H21" s="5" t="n">
        <v>57.0</v>
      </c>
      <c r="I21" s="5" t="n">
        <v>259.0</v>
      </c>
      <c r="J21" s="5" t="n">
        <v>176.0</v>
      </c>
      <c r="K21" s="5" t="n">
        <v>21.0</v>
      </c>
      <c r="L21" s="5" t="n">
        <v>11.0</v>
      </c>
      <c r="M21" s="5" t="n">
        <v>33.0</v>
      </c>
      <c r="N21" s="11" t="n">
        <f si="5" t="shared"/>
        <v>660.0</v>
      </c>
      <c r="O21" s="5" t="n">
        <v>12475.0</v>
      </c>
      <c r="P21" s="5" t="n">
        <v>8658.0</v>
      </c>
      <c r="Q21" s="11" t="n">
        <f si="2" t="shared"/>
        <v>627.0</v>
      </c>
      <c r="R21" s="6" t="n">
        <f si="0" t="shared"/>
        <v>13.808612440191387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21.0</v>
      </c>
      <c r="E22" s="5" t="n">
        <v>25.0</v>
      </c>
      <c r="F22" s="5" t="n">
        <v>19.0</v>
      </c>
      <c r="G22" s="5" t="n">
        <v>21.0</v>
      </c>
      <c r="H22" s="5" t="n">
        <v>36.0</v>
      </c>
      <c r="I22" s="5" t="n">
        <v>235.0</v>
      </c>
      <c r="J22" s="5" t="n">
        <v>61.0</v>
      </c>
      <c r="K22" s="5" t="n">
        <v>21.0</v>
      </c>
      <c r="L22" s="5" t="n">
        <v>13.0</v>
      </c>
      <c r="M22" s="5" t="n">
        <v>19.0</v>
      </c>
      <c r="N22" s="11" t="n">
        <f si="5" t="shared"/>
        <v>471.0</v>
      </c>
      <c r="O22" s="5" t="n">
        <v>11661.0</v>
      </c>
      <c r="P22" s="5" t="n">
        <v>6449.0</v>
      </c>
      <c r="Q22" s="11" t="n">
        <f si="2" t="shared"/>
        <v>452.0</v>
      </c>
      <c r="R22" s="6" t="n">
        <f si="0" t="shared"/>
        <v>14.267699115044248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3.0</v>
      </c>
      <c r="F23" s="5" t="n">
        <v>2.0</v>
      </c>
      <c r="G23" s="5" t="n">
        <v>6.0</v>
      </c>
      <c r="H23" s="5" t="n">
        <v>26.0</v>
      </c>
      <c r="I23" s="5" t="n">
        <v>113.0</v>
      </c>
      <c r="J23" s="5" t="n">
        <v>179.0</v>
      </c>
      <c r="K23" s="5" t="n">
        <v>4.0</v>
      </c>
      <c r="L23" s="5" t="n">
        <v>2.0</v>
      </c>
      <c r="M23" s="5" t="n">
        <v>5.0</v>
      </c>
      <c r="N23" s="11" t="n">
        <f si="5" t="shared"/>
        <v>341.0</v>
      </c>
      <c r="O23" s="5" t="n">
        <v>5633.0</v>
      </c>
      <c r="P23" s="5" t="n">
        <v>5055.0</v>
      </c>
      <c r="Q23" s="11" t="n">
        <f si="2" t="shared"/>
        <v>336.0</v>
      </c>
      <c r="R23" s="6" t="n">
        <f si="0" t="shared"/>
        <v>15.044642857142858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48.0</v>
      </c>
      <c r="E24" s="5" t="n">
        <f ref="E24:M24" si="7" t="shared">E25-E19-E20-E21-E22-E23</f>
        <v>48.0</v>
      </c>
      <c r="F24" s="5" t="n">
        <f si="7" t="shared"/>
        <v>69.0</v>
      </c>
      <c r="G24" s="5" t="n">
        <f si="7" t="shared"/>
        <v>49.0</v>
      </c>
      <c r="H24" s="5" t="n">
        <f si="7" t="shared"/>
        <v>138.0</v>
      </c>
      <c r="I24" s="5" t="n">
        <f si="7" t="shared"/>
        <v>454.0</v>
      </c>
      <c r="J24" s="5" t="n">
        <f si="7" t="shared"/>
        <v>141.0</v>
      </c>
      <c r="K24" s="5" t="n">
        <f si="7" t="shared"/>
        <v>57.0</v>
      </c>
      <c r="L24" s="5" t="n">
        <f si="7" t="shared"/>
        <v>44.0</v>
      </c>
      <c r="M24" s="5" t="n">
        <f si="7" t="shared"/>
        <v>265.0</v>
      </c>
      <c r="N24" s="11" t="n">
        <f si="5" t="shared"/>
        <v>1313.0</v>
      </c>
      <c r="O24" s="5" t="n">
        <f>O25-O19-O20-O21-O22-O23</f>
        <v>89474.0</v>
      </c>
      <c r="P24" s="5" t="n">
        <f>P25-P19-P20-P21-P22-P23</f>
        <v>15997.0</v>
      </c>
      <c r="Q24" s="11" t="n">
        <f si="2" t="shared"/>
        <v>1048.0</v>
      </c>
      <c r="R24" s="6" t="n">
        <f si="0" t="shared"/>
        <v>15.264312977099237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4943.0</v>
      </c>
      <c r="E25" s="5" t="n">
        <v>4416.0</v>
      </c>
      <c r="F25" s="5" t="n">
        <v>5329.0</v>
      </c>
      <c r="G25" s="5" t="n">
        <v>4851.0</v>
      </c>
      <c r="H25" s="5" t="n">
        <v>9340.0</v>
      </c>
      <c r="I25" s="5" t="n">
        <v>12255.0</v>
      </c>
      <c r="J25" s="5" t="n">
        <v>7419.0</v>
      </c>
      <c r="K25" s="5" t="n">
        <v>4753.0</v>
      </c>
      <c r="L25" s="5" t="n">
        <v>1864.0</v>
      </c>
      <c r="M25" s="5" t="n">
        <v>4673.0</v>
      </c>
      <c r="N25" s="11" t="n">
        <f si="5" t="shared"/>
        <v>59843.0</v>
      </c>
      <c r="O25" s="5" t="n">
        <v>1168011.0</v>
      </c>
      <c r="P25" s="5" t="n">
        <v>744963.0</v>
      </c>
      <c r="Q25" s="11" t="n">
        <f si="2" t="shared"/>
        <v>55170.0</v>
      </c>
      <c r="R25" s="6" t="n">
        <f si="0" t="shared"/>
        <v>13.503045133224578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33.0</v>
      </c>
      <c r="E26" s="5" t="n">
        <v>45.0</v>
      </c>
      <c r="F26" s="5" t="n">
        <v>40.0</v>
      </c>
      <c r="G26" s="5" t="n">
        <v>66.0</v>
      </c>
      <c r="H26" s="5" t="n">
        <v>85.0</v>
      </c>
      <c r="I26" s="5" t="n">
        <v>158.0</v>
      </c>
      <c r="J26" s="5" t="n">
        <v>94.0</v>
      </c>
      <c r="K26" s="5" t="n">
        <v>47.0</v>
      </c>
      <c r="L26" s="5" t="n">
        <v>14.0</v>
      </c>
      <c r="M26" s="5" t="n">
        <v>65.0</v>
      </c>
      <c r="N26" s="11" t="n">
        <f si="5" t="shared"/>
        <v>647.0</v>
      </c>
      <c r="O26" s="5" t="n">
        <v>12013.0</v>
      </c>
      <c r="P26" s="5" t="n">
        <v>7817.0</v>
      </c>
      <c r="Q26" s="11" t="n">
        <f si="2" t="shared"/>
        <v>582.0</v>
      </c>
      <c r="R26" s="6" t="n">
        <f si="0" t="shared"/>
        <v>13.43127147766323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246.0</v>
      </c>
      <c r="E27" s="5" t="n">
        <v>273.0</v>
      </c>
      <c r="F27" s="5" t="n">
        <v>287.0</v>
      </c>
      <c r="G27" s="5" t="n">
        <v>309.0</v>
      </c>
      <c r="H27" s="5" t="n">
        <v>605.0</v>
      </c>
      <c r="I27" s="5" t="n">
        <v>1066.0</v>
      </c>
      <c r="J27" s="5" t="n">
        <v>721.0</v>
      </c>
      <c r="K27" s="5" t="n">
        <v>459.0</v>
      </c>
      <c r="L27" s="5" t="n">
        <v>177.0</v>
      </c>
      <c r="M27" s="5" t="n">
        <v>300.0</v>
      </c>
      <c r="N27" s="11" t="n">
        <f si="5" t="shared"/>
        <v>4443.0</v>
      </c>
      <c r="O27" s="5" t="n">
        <v>98190.0</v>
      </c>
      <c r="P27" s="5" t="n">
        <v>67609.0</v>
      </c>
      <c r="Q27" s="11" t="n">
        <f si="2" t="shared"/>
        <v>4143.0</v>
      </c>
      <c r="R27" s="6" t="n">
        <f si="0" t="shared"/>
        <v>16.318851074100895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410.0</v>
      </c>
      <c r="E28" s="5" t="n">
        <v>490.0</v>
      </c>
      <c r="F28" s="5" t="n">
        <v>446.0</v>
      </c>
      <c r="G28" s="5" t="n">
        <v>378.0</v>
      </c>
      <c r="H28" s="5" t="n">
        <v>551.0</v>
      </c>
      <c r="I28" s="5" t="n">
        <v>842.0</v>
      </c>
      <c r="J28" s="5" t="n">
        <v>685.0</v>
      </c>
      <c r="K28" s="5" t="n">
        <v>250.0</v>
      </c>
      <c r="L28" s="5" t="n">
        <v>95.0</v>
      </c>
      <c r="M28" s="5" t="n">
        <v>291.0</v>
      </c>
      <c r="N28" s="11" t="n">
        <f si="5" t="shared"/>
        <v>4438.0</v>
      </c>
      <c r="O28" s="5" t="n">
        <v>69265.0</v>
      </c>
      <c r="P28" s="5" t="n">
        <v>48655.0</v>
      </c>
      <c r="Q28" s="11" t="n">
        <f si="2" t="shared"/>
        <v>4147.0</v>
      </c>
      <c r="R28" s="6" t="n">
        <f si="0" t="shared"/>
        <v>11.732577767060526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145.0</v>
      </c>
      <c r="E29" s="5" t="n">
        <v>135.0</v>
      </c>
      <c r="F29" s="5" t="n">
        <v>130.0</v>
      </c>
      <c r="G29" s="5" t="n">
        <v>130.0</v>
      </c>
      <c r="H29" s="5" t="n">
        <v>214.0</v>
      </c>
      <c r="I29" s="5" t="n">
        <v>525.0</v>
      </c>
      <c r="J29" s="5" t="n">
        <v>167.0</v>
      </c>
      <c r="K29" s="5" t="n">
        <v>81.0</v>
      </c>
      <c r="L29" s="5" t="n">
        <v>32.0</v>
      </c>
      <c r="M29" s="5" t="n">
        <v>153.0</v>
      </c>
      <c r="N29" s="11" t="n">
        <f si="5" t="shared"/>
        <v>1712.0</v>
      </c>
      <c r="O29" s="5" t="n">
        <v>30073.0</v>
      </c>
      <c r="P29" s="5" t="n">
        <v>17860.0</v>
      </c>
      <c r="Q29" s="11" t="n">
        <f si="2" t="shared"/>
        <v>1559.0</v>
      </c>
      <c r="R29" s="6" t="n">
        <f si="0" t="shared"/>
        <v>11.456061577934573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482.0</v>
      </c>
      <c r="E30" s="5" t="n">
        <v>174.0</v>
      </c>
      <c r="F30" s="5" t="n">
        <v>198.0</v>
      </c>
      <c r="G30" s="5" t="n">
        <v>175.0</v>
      </c>
      <c r="H30" s="5" t="n">
        <v>240.0</v>
      </c>
      <c r="I30" s="5" t="n">
        <v>356.0</v>
      </c>
      <c r="J30" s="5" t="n">
        <v>312.0</v>
      </c>
      <c r="K30" s="5" t="n">
        <v>91.0</v>
      </c>
      <c r="L30" s="5" t="n">
        <v>28.0</v>
      </c>
      <c r="M30" s="5" t="n">
        <v>221.0</v>
      </c>
      <c r="N30" s="11" t="n">
        <f si="5" t="shared"/>
        <v>2277.0</v>
      </c>
      <c r="O30" s="5" t="n">
        <v>23719.0</v>
      </c>
      <c r="P30" s="5" t="n">
        <v>19987.0</v>
      </c>
      <c r="Q30" s="11" t="n">
        <f si="2" t="shared"/>
        <v>2056.0</v>
      </c>
      <c r="R30" s="6" t="n">
        <f si="0" t="shared"/>
        <v>9.721303501945526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53.0</v>
      </c>
      <c r="E31" s="5" t="n">
        <v>76.0</v>
      </c>
      <c r="F31" s="5" t="n">
        <v>89.0</v>
      </c>
      <c r="G31" s="5" t="n">
        <v>83.0</v>
      </c>
      <c r="H31" s="5" t="n">
        <v>131.0</v>
      </c>
      <c r="I31" s="5" t="n">
        <v>269.0</v>
      </c>
      <c r="J31" s="5" t="n">
        <v>182.0</v>
      </c>
      <c r="K31" s="5" t="n">
        <v>58.0</v>
      </c>
      <c r="L31" s="5" t="n">
        <v>19.0</v>
      </c>
      <c r="M31" s="5" t="n">
        <v>44.0</v>
      </c>
      <c r="N31" s="11" t="n">
        <f si="5" t="shared"/>
        <v>1004.0</v>
      </c>
      <c r="O31" s="5" t="n">
        <v>15812.0</v>
      </c>
      <c r="P31" s="5" t="n">
        <v>12047.0</v>
      </c>
      <c r="Q31" s="11" t="n">
        <f si="2" t="shared"/>
        <v>960.0</v>
      </c>
      <c r="R31" s="6" t="n">
        <f si="0" t="shared"/>
        <v>12.548958333333333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47.0</v>
      </c>
      <c r="E32" s="5" t="n">
        <v>113.0</v>
      </c>
      <c r="F32" s="5" t="n">
        <v>76.0</v>
      </c>
      <c r="G32" s="5" t="n">
        <v>73.0</v>
      </c>
      <c r="H32" s="5" t="n">
        <v>205.0</v>
      </c>
      <c r="I32" s="5" t="n">
        <v>277.0</v>
      </c>
      <c r="J32" s="5" t="n">
        <v>210.0</v>
      </c>
      <c r="K32" s="5" t="n">
        <v>82.0</v>
      </c>
      <c r="L32" s="5" t="n">
        <v>35.0</v>
      </c>
      <c r="M32" s="5" t="n">
        <v>64.0</v>
      </c>
      <c r="N32" s="11" t="n">
        <f si="5" t="shared"/>
        <v>1182.0</v>
      </c>
      <c r="O32" s="5" t="n">
        <v>22293.0</v>
      </c>
      <c r="P32" s="5" t="n">
        <v>15899.0</v>
      </c>
      <c r="Q32" s="11" t="n">
        <f si="2" t="shared"/>
        <v>1118.0</v>
      </c>
      <c r="R32" s="6" t="n">
        <f si="0" t="shared"/>
        <v>14.220930232558139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477.0</v>
      </c>
      <c r="E33" s="5" t="n">
        <v>472.0</v>
      </c>
      <c r="F33" s="5" t="n">
        <v>592.0</v>
      </c>
      <c r="G33" s="5" t="n">
        <v>525.0</v>
      </c>
      <c r="H33" s="5" t="n">
        <v>814.0</v>
      </c>
      <c r="I33" s="5" t="n">
        <v>876.0</v>
      </c>
      <c r="J33" s="5" t="n">
        <v>548.0</v>
      </c>
      <c r="K33" s="5" t="n">
        <v>268.0</v>
      </c>
      <c r="L33" s="5" t="n">
        <v>141.0</v>
      </c>
      <c r="M33" s="5" t="n">
        <v>346.0</v>
      </c>
      <c r="N33" s="11" t="n">
        <f si="5" t="shared"/>
        <v>5059.0</v>
      </c>
      <c r="O33" s="5" t="n">
        <v>118802.0</v>
      </c>
      <c r="P33" s="5" t="n">
        <v>53215.0</v>
      </c>
      <c r="Q33" s="11" t="n">
        <f si="2" t="shared"/>
        <v>4713.0</v>
      </c>
      <c r="R33" s="6" t="n">
        <f si="0" t="shared"/>
        <v>11.291109696583916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35.0</v>
      </c>
      <c r="E34" s="5" t="n">
        <v>43.0</v>
      </c>
      <c r="F34" s="5" t="n">
        <v>79.0</v>
      </c>
      <c r="G34" s="5" t="n">
        <v>41.0</v>
      </c>
      <c r="H34" s="5" t="n">
        <v>102.0</v>
      </c>
      <c r="I34" s="5" t="n">
        <v>139.0</v>
      </c>
      <c r="J34" s="5" t="n">
        <v>110.0</v>
      </c>
      <c r="K34" s="5" t="n">
        <v>61.0</v>
      </c>
      <c r="L34" s="5" t="n">
        <v>9.0</v>
      </c>
      <c r="M34" s="5" t="n">
        <v>26.0</v>
      </c>
      <c r="N34" s="11" t="n">
        <f si="5" t="shared"/>
        <v>645.0</v>
      </c>
      <c r="O34" s="5" t="n">
        <v>9149.0</v>
      </c>
      <c r="P34" s="5" t="n">
        <v>8285.0</v>
      </c>
      <c r="Q34" s="11" t="n">
        <f si="2" t="shared"/>
        <v>619.0</v>
      </c>
      <c r="R34" s="6" t="n">
        <f si="0" t="shared"/>
        <v>13.384491114701131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19.0</v>
      </c>
      <c r="E35" s="5" t="n">
        <v>17.0</v>
      </c>
      <c r="F35" s="5" t="n">
        <v>14.0</v>
      </c>
      <c r="G35" s="5" t="n">
        <v>7.0</v>
      </c>
      <c r="H35" s="5" t="n">
        <v>14.0</v>
      </c>
      <c r="I35" s="5" t="n">
        <v>49.0</v>
      </c>
      <c r="J35" s="5" t="n">
        <v>13.0</v>
      </c>
      <c r="K35" s="5" t="n">
        <v>5.0</v>
      </c>
      <c r="L35" s="5" t="n">
        <v>4.0</v>
      </c>
      <c r="M35" s="5" t="n">
        <v>24.0</v>
      </c>
      <c r="N35" s="11" t="n">
        <f si="5" t="shared"/>
        <v>166.0</v>
      </c>
      <c r="O35" s="5" t="n">
        <v>2404.0</v>
      </c>
      <c r="P35" s="5" t="n">
        <v>1572.0</v>
      </c>
      <c r="Q35" s="11" t="n">
        <f si="2" t="shared"/>
        <v>142.0</v>
      </c>
      <c r="R35" s="6" t="n">
        <f si="0" t="shared"/>
        <v>11.070422535211268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34.0</v>
      </c>
      <c r="E36" s="5" t="n">
        <v>42.0</v>
      </c>
      <c r="F36" s="5" t="n">
        <v>65.0</v>
      </c>
      <c r="G36" s="5" t="n">
        <v>47.0</v>
      </c>
      <c r="H36" s="5" t="n">
        <v>108.0</v>
      </c>
      <c r="I36" s="5" t="n">
        <v>196.0</v>
      </c>
      <c r="J36" s="5" t="n">
        <v>65.0</v>
      </c>
      <c r="K36" s="5" t="n">
        <v>38.0</v>
      </c>
      <c r="L36" s="5" t="n">
        <v>21.0</v>
      </c>
      <c r="M36" s="5" t="n">
        <v>36.0</v>
      </c>
      <c r="N36" s="11" t="n">
        <f si="5" t="shared"/>
        <v>652.0</v>
      </c>
      <c r="O36" s="5" t="n">
        <v>9835.0</v>
      </c>
      <c r="P36" s="5" t="n">
        <v>7953.0</v>
      </c>
      <c r="Q36" s="11" t="n">
        <f si="2" t="shared"/>
        <v>616.0</v>
      </c>
      <c r="R36" s="6" t="n">
        <f si="0" t="shared"/>
        <v>12.910714285714286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35.0</v>
      </c>
      <c r="E37" s="5" t="n">
        <v>109.0</v>
      </c>
      <c r="F37" s="5" t="n">
        <v>128.0</v>
      </c>
      <c r="G37" s="5" t="n">
        <v>40.0</v>
      </c>
      <c r="H37" s="5" t="n">
        <v>138.0</v>
      </c>
      <c r="I37" s="5" t="n">
        <v>493.0</v>
      </c>
      <c r="J37" s="5" t="n">
        <v>298.0</v>
      </c>
      <c r="K37" s="5" t="n">
        <v>43.0</v>
      </c>
      <c r="L37" s="5" t="n">
        <v>29.0</v>
      </c>
      <c r="M37" s="5" t="n">
        <v>80.0</v>
      </c>
      <c r="N37" s="11" t="n">
        <f si="5" t="shared"/>
        <v>1393.0</v>
      </c>
      <c r="O37" s="5" t="n">
        <v>29839.0</v>
      </c>
      <c r="P37" s="5" t="n">
        <v>16946.0</v>
      </c>
      <c r="Q37" s="11" t="n">
        <f si="2" t="shared"/>
        <v>1313.0</v>
      </c>
      <c r="R37" s="6" t="n">
        <f si="0" t="shared"/>
        <v>12.906321401370906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336.0</v>
      </c>
      <c r="E38" s="5" t="n">
        <f ref="E38:M38" si="8" t="shared">E39-E26-E27-E28-E29-E30-E31-E32-E33-E34-E35-E36-E37</f>
        <v>297.0</v>
      </c>
      <c r="F38" s="5" t="n">
        <f si="8" t="shared"/>
        <v>358.0</v>
      </c>
      <c r="G38" s="5" t="n">
        <f si="8" t="shared"/>
        <v>310.0</v>
      </c>
      <c r="H38" s="5" t="n">
        <f si="8" t="shared"/>
        <v>847.0</v>
      </c>
      <c r="I38" s="5" t="n">
        <f si="8" t="shared"/>
        <v>2530.0</v>
      </c>
      <c r="J38" s="5" t="n">
        <f si="8" t="shared"/>
        <v>732.0</v>
      </c>
      <c r="K38" s="5" t="n">
        <f si="8" t="shared"/>
        <v>214.0</v>
      </c>
      <c r="L38" s="5" t="n">
        <f si="8" t="shared"/>
        <v>138.0</v>
      </c>
      <c r="M38" s="5" t="n">
        <f si="8" t="shared"/>
        <v>397.0</v>
      </c>
      <c r="N38" s="11" t="n">
        <f si="5" t="shared"/>
        <v>6159.0</v>
      </c>
      <c r="O38" s="5" t="n">
        <f>O39-O26-O27-O28-O29-O30-O31-O32-O33-O34-O35-O36-O37</f>
        <v>107827.0</v>
      </c>
      <c r="P38" s="5" t="n">
        <f>P39-P26-P27-P28-P29-P30-P31-P32-P33-P34-P35-P36-P37</f>
        <v>70895.0</v>
      </c>
      <c r="Q38" s="11" t="n">
        <f si="2" t="shared"/>
        <v>5762.0</v>
      </c>
      <c r="R38" s="6" t="n">
        <f si="0" t="shared"/>
        <v>12.303887539048942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2352.0</v>
      </c>
      <c r="E39" s="5" t="n">
        <v>2286.0</v>
      </c>
      <c r="F39" s="5" t="n">
        <v>2502.0</v>
      </c>
      <c r="G39" s="5" t="n">
        <v>2184.0</v>
      </c>
      <c r="H39" s="5" t="n">
        <v>4054.0</v>
      </c>
      <c r="I39" s="5" t="n">
        <v>7776.0</v>
      </c>
      <c r="J39" s="5" t="n">
        <v>4137.0</v>
      </c>
      <c r="K39" s="5" t="n">
        <v>1697.0</v>
      </c>
      <c r="L39" s="5" t="n">
        <v>742.0</v>
      </c>
      <c r="M39" s="5" t="n">
        <v>2047.0</v>
      </c>
      <c r="N39" s="11" t="n">
        <f si="5" t="shared"/>
        <v>29777.0</v>
      </c>
      <c r="O39" s="5" t="n">
        <v>549221.0</v>
      </c>
      <c r="P39" s="5" t="n">
        <v>348740.0</v>
      </c>
      <c r="Q39" s="11" t="n">
        <f si="2" t="shared"/>
        <v>27730.0</v>
      </c>
      <c r="R39" s="6" t="n">
        <f si="0" t="shared"/>
        <v>12.576271186440678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324.0</v>
      </c>
      <c r="E40" s="5" t="n">
        <v>442.0</v>
      </c>
      <c r="F40" s="5" t="n">
        <v>582.0</v>
      </c>
      <c r="G40" s="5" t="n">
        <v>546.0</v>
      </c>
      <c r="H40" s="5" t="n">
        <v>872.0</v>
      </c>
      <c r="I40" s="5" t="n">
        <v>907.0</v>
      </c>
      <c r="J40" s="5" t="n">
        <v>341.0</v>
      </c>
      <c r="K40" s="5" t="n">
        <v>151.0</v>
      </c>
      <c r="L40" s="5" t="n">
        <v>88.0</v>
      </c>
      <c r="M40" s="5" t="n">
        <v>290.0</v>
      </c>
      <c r="N40" s="11" t="n">
        <f si="5" t="shared"/>
        <v>4543.0</v>
      </c>
      <c r="O40" s="5" t="n">
        <v>65661.0</v>
      </c>
      <c r="P40" s="5" t="n">
        <v>40332.0</v>
      </c>
      <c r="Q40" s="11" t="n">
        <f si="2" t="shared"/>
        <v>4253.0</v>
      </c>
      <c r="R40" s="6" t="n">
        <f si="0" t="shared"/>
        <v>9.483188337644016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71.0</v>
      </c>
      <c r="E41" s="5" t="n">
        <v>92.0</v>
      </c>
      <c r="F41" s="5" t="n">
        <v>85.0</v>
      </c>
      <c r="G41" s="5" t="n">
        <v>80.0</v>
      </c>
      <c r="H41" s="5" t="n">
        <v>138.0</v>
      </c>
      <c r="I41" s="5" t="n">
        <v>213.0</v>
      </c>
      <c r="J41" s="5" t="n">
        <v>88.0</v>
      </c>
      <c r="K41" s="5" t="n">
        <v>37.0</v>
      </c>
      <c r="L41" s="5" t="n">
        <v>35.0</v>
      </c>
      <c r="M41" s="5" t="n">
        <v>92.0</v>
      </c>
      <c r="N41" s="11" t="n">
        <f si="5" t="shared"/>
        <v>931.0</v>
      </c>
      <c r="O41" s="5" t="n">
        <v>20692.0</v>
      </c>
      <c r="P41" s="5" t="n">
        <v>10094.0</v>
      </c>
      <c r="Q41" s="11" t="n">
        <f si="2" t="shared"/>
        <v>839.0</v>
      </c>
      <c r="R41" s="6" t="n">
        <f si="0" t="shared"/>
        <v>12.03098927294398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9.0</v>
      </c>
      <c r="E42" s="5" t="n">
        <f ref="E42:M42" si="9" t="shared">E43-E40-E41</f>
        <v>12.0</v>
      </c>
      <c r="F42" s="5" t="n">
        <f si="9" t="shared"/>
        <v>36.0</v>
      </c>
      <c r="G42" s="5" t="n">
        <f si="9" t="shared"/>
        <v>15.0</v>
      </c>
      <c r="H42" s="5" t="n">
        <f si="9" t="shared"/>
        <v>23.0</v>
      </c>
      <c r="I42" s="5" t="n">
        <f si="9" t="shared"/>
        <v>27.0</v>
      </c>
      <c r="J42" s="5" t="n">
        <f si="9" t="shared"/>
        <v>26.0</v>
      </c>
      <c r="K42" s="5" t="n">
        <f si="9" t="shared"/>
        <v>8.0</v>
      </c>
      <c r="L42" s="5" t="n">
        <f si="9" t="shared"/>
        <v>1.0</v>
      </c>
      <c r="M42" s="5" t="n">
        <f si="9" t="shared"/>
        <v>22.0</v>
      </c>
      <c r="N42" s="11" t="n">
        <f si="5" t="shared"/>
        <v>179.0</v>
      </c>
      <c r="O42" s="5" t="n">
        <f>O43-O40-O41</f>
        <v>7357.0</v>
      </c>
      <c r="P42" s="5" t="n">
        <f>P43-P40-P41</f>
        <v>1626.0</v>
      </c>
      <c r="Q42" s="11" t="n">
        <f si="2" t="shared"/>
        <v>157.0</v>
      </c>
      <c r="R42" s="6" t="n">
        <f si="0" t="shared"/>
        <v>10.356687898089172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404.0</v>
      </c>
      <c r="E43" s="5" t="n">
        <v>546.0</v>
      </c>
      <c r="F43" s="5" t="n">
        <v>703.0</v>
      </c>
      <c r="G43" s="5" t="n">
        <v>641.0</v>
      </c>
      <c r="H43" s="5" t="n">
        <v>1033.0</v>
      </c>
      <c r="I43" s="5" t="n">
        <v>1147.0</v>
      </c>
      <c r="J43" s="5" t="n">
        <v>455.0</v>
      </c>
      <c r="K43" s="5" t="n">
        <v>196.0</v>
      </c>
      <c r="L43" s="5" t="n">
        <v>124.0</v>
      </c>
      <c r="M43" s="5" t="n">
        <v>404.0</v>
      </c>
      <c r="N43" s="11" t="n">
        <f si="5" t="shared"/>
        <v>5653.0</v>
      </c>
      <c r="O43" s="5" t="n">
        <v>93710.0</v>
      </c>
      <c r="P43" s="5" t="n">
        <v>52052.0</v>
      </c>
      <c r="Q43" s="11" t="n">
        <f si="2" t="shared"/>
        <v>5249.0</v>
      </c>
      <c r="R43" s="6" t="n">
        <f si="0" t="shared"/>
        <v>9.916555534387502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31.0</v>
      </c>
      <c r="E44" s="8" t="n">
        <v>15.0</v>
      </c>
      <c r="F44" s="8" t="n">
        <v>20.0</v>
      </c>
      <c r="G44" s="8" t="n">
        <v>18.0</v>
      </c>
      <c r="H44" s="8" t="n">
        <v>35.0</v>
      </c>
      <c r="I44" s="8" t="n">
        <v>198.0</v>
      </c>
      <c r="J44" s="8" t="n">
        <v>118.0</v>
      </c>
      <c r="K44" s="8" t="n">
        <v>29.0</v>
      </c>
      <c r="L44" s="8" t="n">
        <v>27.0</v>
      </c>
      <c r="M44" s="8" t="n">
        <v>121.0</v>
      </c>
      <c r="N44" s="11" t="n">
        <f si="5" t="shared"/>
        <v>612.0</v>
      </c>
      <c r="O44" s="8" t="n">
        <v>46479.0</v>
      </c>
      <c r="P44" s="8" t="n">
        <v>8215.0</v>
      </c>
      <c r="Q44" s="11" t="n">
        <f si="2" t="shared"/>
        <v>491.0</v>
      </c>
      <c r="R44" s="6" t="n">
        <f si="0" t="shared"/>
        <v>16.731160896130348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12.0</v>
      </c>
      <c r="F45" s="8" t="n">
        <f si="10" t="shared"/>
        <v>20.0</v>
      </c>
      <c r="G45" s="8" t="n">
        <f si="10" t="shared"/>
        <v>37.0</v>
      </c>
      <c r="H45" s="8" t="n">
        <f si="10" t="shared"/>
        <v>94.0</v>
      </c>
      <c r="I45" s="8" t="n">
        <f si="10" t="shared"/>
        <v>231.0</v>
      </c>
      <c r="J45" s="8" t="n">
        <f si="10" t="shared"/>
        <v>118.0</v>
      </c>
      <c r="K45" s="8" t="n">
        <f si="10" t="shared"/>
        <v>27.0</v>
      </c>
      <c r="L45" s="8" t="n">
        <f si="10" t="shared"/>
        <v>12.0</v>
      </c>
      <c r="M45" s="8" t="n">
        <f si="10" t="shared"/>
        <v>122.0</v>
      </c>
      <c r="N45" s="11" t="n">
        <f si="5" t="shared"/>
        <v>687.0</v>
      </c>
      <c r="O45" s="8" t="n">
        <f>O46-O44</f>
        <v>62376.0</v>
      </c>
      <c r="P45" s="8" t="n">
        <f>P46-P44</f>
        <v>8247.0</v>
      </c>
      <c r="Q45" s="11" t="n">
        <f si="2" t="shared"/>
        <v>565.0</v>
      </c>
      <c r="R45" s="6" t="n">
        <f si="0" t="shared"/>
        <v>14.596460176991151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45.0</v>
      </c>
      <c r="E46" s="8" t="n">
        <v>27.0</v>
      </c>
      <c r="F46" s="8" t="n">
        <v>40.0</v>
      </c>
      <c r="G46" s="8" t="n">
        <v>55.0</v>
      </c>
      <c r="H46" s="8" t="n">
        <v>129.0</v>
      </c>
      <c r="I46" s="8" t="n">
        <v>429.0</v>
      </c>
      <c r="J46" s="8" t="n">
        <v>236.0</v>
      </c>
      <c r="K46" s="8" t="n">
        <v>56.0</v>
      </c>
      <c r="L46" s="8" t="n">
        <v>39.0</v>
      </c>
      <c r="M46" s="8" t="n">
        <v>243.0</v>
      </c>
      <c r="N46" s="11" t="n">
        <f si="5" t="shared"/>
        <v>1299.0</v>
      </c>
      <c r="O46" s="8" t="n">
        <v>108855.0</v>
      </c>
      <c r="P46" s="8" t="n">
        <v>16462.0</v>
      </c>
      <c r="Q46" s="11" t="n">
        <f si="2" t="shared"/>
        <v>1056.0</v>
      </c>
      <c r="R46" s="6" t="n">
        <f si="0" t="shared"/>
        <v>15.589015151515152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2.0</v>
      </c>
      <c r="F47" s="5" t="n">
        <v>8.0</v>
      </c>
      <c r="G47" s="5" t="n">
        <v>7.0</v>
      </c>
      <c r="H47" s="5" t="n">
        <v>17.0</v>
      </c>
      <c r="I47" s="5" t="n">
        <v>17.0</v>
      </c>
      <c r="J47" s="5" t="n">
        <v>1.0</v>
      </c>
      <c r="K47" s="5" t="n">
        <v>1.0</v>
      </c>
      <c r="L47" s="5" t="n">
        <v>3.0</v>
      </c>
      <c r="M47" s="5" t="n">
        <v>30.0</v>
      </c>
      <c r="N47" s="11" t="n">
        <f si="5" t="shared"/>
        <v>91.0</v>
      </c>
      <c r="O47" s="5" t="n">
        <v>4603.0</v>
      </c>
      <c r="P47" s="5" t="n">
        <v>650.0</v>
      </c>
      <c r="Q47" s="11" t="n">
        <f si="2" t="shared"/>
        <v>61.0</v>
      </c>
      <c r="R47" s="6" t="n">
        <f si="0" t="shared"/>
        <v>10.655737704918034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52372.0</v>
      </c>
      <c r="E48" s="5" t="n">
        <f ref="E48:M48" si="11" t="shared">E47+E46+E43+E39+E25+E18</f>
        <v>101912.0</v>
      </c>
      <c r="F48" s="5" t="n">
        <f si="11" t="shared"/>
        <v>180245.0</v>
      </c>
      <c r="G48" s="5" t="n">
        <f si="11" t="shared"/>
        <v>129051.0</v>
      </c>
      <c r="H48" s="5" t="n">
        <f si="11" t="shared"/>
        <v>250194.0</v>
      </c>
      <c r="I48" s="5" t="n">
        <f si="11" t="shared"/>
        <v>104182.0</v>
      </c>
      <c r="J48" s="5" t="n">
        <f si="11" t="shared"/>
        <v>31734.0</v>
      </c>
      <c r="K48" s="5" t="n">
        <f si="11" t="shared"/>
        <v>16349.0</v>
      </c>
      <c r="L48" s="5" t="n">
        <f si="11" t="shared"/>
        <v>8626.0</v>
      </c>
      <c r="M48" s="5" t="n">
        <f si="11" t="shared"/>
        <v>65529.0</v>
      </c>
      <c r="N48" s="11" t="n">
        <f si="5" t="shared"/>
        <v>940194.0</v>
      </c>
      <c r="O48" s="5" t="n">
        <f>O47+O46+O43+O39+O25+O18</f>
        <v>2.7067393E7</v>
      </c>
      <c r="P48" s="5" t="n">
        <f>P47+P46+P43+P39+P25+P18</f>
        <v>6029203.0</v>
      </c>
      <c r="Q48" s="11" t="n">
        <f si="2" t="shared"/>
        <v>874665.0</v>
      </c>
      <c r="R48" s="6" t="n">
        <f si="0" t="shared"/>
        <v>6.893156808606724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5.570339738394416</v>
      </c>
      <c r="E49" s="6" t="n">
        <f ref="E49" si="13" t="shared">E48/$N$48*100</f>
        <v>10.839465046575494</v>
      </c>
      <c r="F49" s="6" t="n">
        <f ref="F49" si="14" t="shared">F48/$N$48*100</f>
        <v>19.171043422953137</v>
      </c>
      <c r="G49" s="6" t="n">
        <f ref="G49" si="15" t="shared">G48/$N$48*100</f>
        <v>13.725996975092375</v>
      </c>
      <c r="H49" s="6" t="n">
        <f ref="H49" si="16" t="shared">H48/$N$48*100</f>
        <v>26.610890943783943</v>
      </c>
      <c r="I49" s="6" t="n">
        <f ref="I49" si="17" t="shared">I48/$N$48*100</f>
        <v>11.080904579267683</v>
      </c>
      <c r="J49" s="6" t="n">
        <f ref="J49" si="18" t="shared">J48/$N$48*100</f>
        <v>3.3752608504202324</v>
      </c>
      <c r="K49" s="6" t="n">
        <f ref="K49" si="19" t="shared">K48/$N$48*100</f>
        <v>1.7388964405218497</v>
      </c>
      <c r="L49" s="6" t="n">
        <f ref="L49" si="20" t="shared">L48/$N$48*100</f>
        <v>0.9174702242303184</v>
      </c>
      <c r="M49" s="6" t="n">
        <f ref="M49" si="21" t="shared">M48/$N$48*100</f>
        <v>6.969731778760553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