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<sst xmlns="http://schemas.openxmlformats.org/spreadsheetml/2006/main" count="118" uniqueCount="73">
  <si>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</si>
  <si>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</si>
  <si>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</si>
  <si>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</si>
  <si>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</si>
  <si>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</si>
  <si>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</si>
  <si>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</si>
  <si>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</si>
  <si>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</si>
  <si>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</si>
  <si>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</si>
  <si>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</si>
  <si>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</si>
  <si>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</si>
  <si>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</si>
  <si>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</si>
  <si>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</si>
  <si>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</si>
  <si>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</si>
  <si>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</si>
  <si>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</si>
  <si>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</si>
  <si>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</si>
  <si>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</si>
  <si>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</si>
  <si>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</si>
  <si>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</si>
  <si>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</si>
  <si>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</si>
  <si>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</si>
  <si>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</si>
  <si>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</si>
  <si>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</si>
  <si>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</si>
  <si>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</si>
  <si>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</si>
  <si>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</si>
  <si>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</si>
  <si>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</si>
  <si>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</si>
  <si>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</si>
  <si>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</si>
  <si>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</si>
  <si>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</si>
  <si>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</si>
  <si>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</si>
  <si>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</si>
  <si>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</si>
  <si>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</si>
  <si>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</si>
  <si>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</si>
  <si>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</si>
  <si>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</si>
  <si>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</si>
  <si>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</si>
  <si>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</si>
  <si>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</si>
  <si>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</si>
  <si>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</si>
  <si>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</si>
  <si>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</si>
  <si>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</si>
  <si>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</si>
  <si>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</si>
  <si>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</si>
  <si>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</si>
  <si>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</si>
  <si>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</si>
  <si>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</si>
  <si>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</si>
  <si>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107年7月來臺旅客人次～按停留夜數分
Table 1-8  Visitor Arrivals  by Length of Stay,
July,2018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</si>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</sst>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6320.0</v>
      </c>
      <c r="E3" s="4" t="n">
        <v>22220.0</v>
      </c>
      <c r="F3" s="4" t="n">
        <v>43382.0</v>
      </c>
      <c r="G3" s="4" t="n">
        <v>40129.0</v>
      </c>
      <c r="H3" s="4" t="n">
        <v>35623.0</v>
      </c>
      <c r="I3" s="4" t="n">
        <v>7320.0</v>
      </c>
      <c r="J3" s="4" t="n">
        <v>1660.0</v>
      </c>
      <c r="K3" s="4" t="n">
        <v>269.0</v>
      </c>
      <c r="L3" s="4" t="n">
        <v>213.0</v>
      </c>
      <c r="M3" s="4" t="n">
        <v>9717.0</v>
      </c>
      <c r="N3" s="11" t="n">
        <f>SUM(D3:M3)</f>
        <v>166853.0</v>
      </c>
      <c r="O3" s="4" t="n">
        <v>1392060.0</v>
      </c>
      <c r="P3" s="4" t="n">
        <v>683558.0</v>
      </c>
      <c r="Q3" s="11" t="n">
        <f>SUM(D3:L3)</f>
        <v>157136.0</v>
      </c>
      <c r="R3" s="6" t="n">
        <f ref="R3:R48" si="0" t="shared">IF(P3&lt;&gt;0,P3/SUM(D3:L3),0)</f>
        <v>4.350104368190612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14231.0</v>
      </c>
      <c r="E4" s="5" t="n">
        <v>9331.0</v>
      </c>
      <c r="F4" s="5" t="n">
        <v>10171.0</v>
      </c>
      <c r="G4" s="5" t="n">
        <v>14901.0</v>
      </c>
      <c r="H4" s="5" t="n">
        <v>98939.0</v>
      </c>
      <c r="I4" s="5" t="n">
        <v>35083.0</v>
      </c>
      <c r="J4" s="5" t="n">
        <v>2979.0</v>
      </c>
      <c r="K4" s="5" t="n">
        <v>1176.0</v>
      </c>
      <c r="L4" s="5" t="n">
        <v>2286.0</v>
      </c>
      <c r="M4" s="5" t="n">
        <v>29603.0</v>
      </c>
      <c r="N4" s="11" t="n">
        <f ref="N4:N14" si="1" t="shared">SUM(D4:M4)</f>
        <v>218700.0</v>
      </c>
      <c r="O4" s="5" t="n">
        <v>3733161.0</v>
      </c>
      <c r="P4" s="5" t="n">
        <v>1435818.0</v>
      </c>
      <c r="Q4" s="11" t="n">
        <f ref="Q4:Q48" si="2" t="shared">SUM(D4:L4)</f>
        <v>189097.0</v>
      </c>
      <c r="R4" s="6" t="n">
        <f si="0" t="shared"/>
        <v>7.59302368625626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9050.0</v>
      </c>
      <c r="E5" s="5" t="n">
        <v>49125.0</v>
      </c>
      <c r="F5" s="5" t="n">
        <v>39830.0</v>
      </c>
      <c r="G5" s="5" t="n">
        <v>10421.0</v>
      </c>
      <c r="H5" s="5" t="n">
        <v>7121.0</v>
      </c>
      <c r="I5" s="5" t="n">
        <v>3644.0</v>
      </c>
      <c r="J5" s="5" t="n">
        <v>2393.0</v>
      </c>
      <c r="K5" s="5" t="n">
        <v>1729.0</v>
      </c>
      <c r="L5" s="5" t="n">
        <v>1033.0</v>
      </c>
      <c r="M5" s="5" t="n">
        <v>6790.0</v>
      </c>
      <c r="N5" s="11" t="n">
        <f si="1" t="shared"/>
        <v>131136.0</v>
      </c>
      <c r="O5" s="5" t="n">
        <v>1070205.0</v>
      </c>
      <c r="P5" s="5" t="n">
        <v>554970.0</v>
      </c>
      <c r="Q5" s="11" t="n">
        <f si="2" t="shared"/>
        <v>124346.0</v>
      </c>
      <c r="R5" s="6" t="n">
        <f si="0" t="shared"/>
        <v>4.463110996734917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3317.0</v>
      </c>
      <c r="E6" s="5" t="n">
        <v>9329.0</v>
      </c>
      <c r="F6" s="5" t="n">
        <v>27356.0</v>
      </c>
      <c r="G6" s="5" t="n">
        <v>9196.0</v>
      </c>
      <c r="H6" s="5" t="n">
        <v>4708.0</v>
      </c>
      <c r="I6" s="5" t="n">
        <v>1631.0</v>
      </c>
      <c r="J6" s="5" t="n">
        <v>788.0</v>
      </c>
      <c r="K6" s="5" t="n">
        <v>560.0</v>
      </c>
      <c r="L6" s="5" t="n">
        <v>469.0</v>
      </c>
      <c r="M6" s="5" t="n">
        <v>3031.0</v>
      </c>
      <c r="N6" s="11" t="n">
        <f si="1" t="shared"/>
        <v>60385.0</v>
      </c>
      <c r="O6" s="5" t="n">
        <v>466121.0</v>
      </c>
      <c r="P6" s="5" t="n">
        <v>262769.0</v>
      </c>
      <c r="Q6" s="11" t="n">
        <f si="2" t="shared"/>
        <v>57354.0</v>
      </c>
      <c r="R6" s="6" t="n">
        <f si="0" t="shared"/>
        <v>4.581528751264079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172.0</v>
      </c>
      <c r="E7" s="5" t="n">
        <v>274.0</v>
      </c>
      <c r="F7" s="5" t="n">
        <v>356.0</v>
      </c>
      <c r="G7" s="5" t="n">
        <v>270.0</v>
      </c>
      <c r="H7" s="5" t="n">
        <v>563.0</v>
      </c>
      <c r="I7" s="5" t="n">
        <v>389.0</v>
      </c>
      <c r="J7" s="5" t="n">
        <v>256.0</v>
      </c>
      <c r="K7" s="5" t="n">
        <v>229.0</v>
      </c>
      <c r="L7" s="5" t="n">
        <v>152.0</v>
      </c>
      <c r="M7" s="5" t="n">
        <v>722.0</v>
      </c>
      <c r="N7" s="11" t="n">
        <f si="1" t="shared"/>
        <v>3383.0</v>
      </c>
      <c r="O7" s="5" t="n">
        <v>160781.0</v>
      </c>
      <c r="P7" s="5" t="n">
        <v>38834.0</v>
      </c>
      <c r="Q7" s="11" t="n">
        <f si="2" t="shared"/>
        <v>2661.0</v>
      </c>
      <c r="R7" s="6" t="n">
        <f si="0" t="shared"/>
        <v>14.593761743705373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115.0</v>
      </c>
      <c r="E8" s="5" t="n">
        <v>188.0</v>
      </c>
      <c r="F8" s="5" t="n">
        <v>214.0</v>
      </c>
      <c r="G8" s="5" t="n">
        <v>207.0</v>
      </c>
      <c r="H8" s="5" t="n">
        <v>320.0</v>
      </c>
      <c r="I8" s="5" t="n">
        <v>280.0</v>
      </c>
      <c r="J8" s="5" t="n">
        <v>121.0</v>
      </c>
      <c r="K8" s="5" t="n">
        <v>38.0</v>
      </c>
      <c r="L8" s="5" t="n">
        <v>36.0</v>
      </c>
      <c r="M8" s="5" t="n">
        <v>171.0</v>
      </c>
      <c r="N8" s="11" t="n">
        <f si="1" t="shared"/>
        <v>1690.0</v>
      </c>
      <c r="O8" s="5" t="n">
        <v>45685.0</v>
      </c>
      <c r="P8" s="5" t="n">
        <v>13902.0</v>
      </c>
      <c r="Q8" s="11" t="n">
        <f si="2" t="shared"/>
        <v>1519.0</v>
      </c>
      <c r="R8" s="6" t="n">
        <f si="0" t="shared"/>
        <v>9.152073732718893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1083.0</v>
      </c>
      <c r="E9" s="5" t="n">
        <v>1344.0</v>
      </c>
      <c r="F9" s="5" t="n">
        <v>2939.0</v>
      </c>
      <c r="G9" s="5" t="n">
        <v>3142.0</v>
      </c>
      <c r="H9" s="5" t="n">
        <v>7592.0</v>
      </c>
      <c r="I9" s="5" t="n">
        <v>3660.0</v>
      </c>
      <c r="J9" s="5" t="n">
        <v>1392.0</v>
      </c>
      <c r="K9" s="5" t="n">
        <v>667.0</v>
      </c>
      <c r="L9" s="5" t="n">
        <v>521.0</v>
      </c>
      <c r="M9" s="5" t="n">
        <v>5908.0</v>
      </c>
      <c r="N9" s="11" t="n">
        <f si="1" t="shared"/>
        <v>28248.0</v>
      </c>
      <c r="O9" s="5" t="n">
        <v>1143382.0</v>
      </c>
      <c r="P9" s="5" t="n">
        <v>210051.0</v>
      </c>
      <c r="Q9" s="11" t="n">
        <f si="2" t="shared"/>
        <v>22340.0</v>
      </c>
      <c r="R9" s="6" t="n">
        <f si="0" t="shared"/>
        <v>9.402461951656223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1180.0</v>
      </c>
      <c r="E10" s="5" t="n">
        <v>2477.0</v>
      </c>
      <c r="F10" s="5" t="n">
        <v>3992.0</v>
      </c>
      <c r="G10" s="5" t="n">
        <v>4379.0</v>
      </c>
      <c r="H10" s="5" t="n">
        <v>6675.0</v>
      </c>
      <c r="I10" s="5" t="n">
        <v>2983.0</v>
      </c>
      <c r="J10" s="5" t="n">
        <v>737.0</v>
      </c>
      <c r="K10" s="5" t="n">
        <v>196.0</v>
      </c>
      <c r="L10" s="5" t="n">
        <v>96.0</v>
      </c>
      <c r="M10" s="5" t="n">
        <v>734.0</v>
      </c>
      <c r="N10" s="11" t="n">
        <f si="1" t="shared"/>
        <v>23449.0</v>
      </c>
      <c r="O10" s="5" t="n">
        <v>183392.0</v>
      </c>
      <c r="P10" s="5" t="n">
        <v>136659.0</v>
      </c>
      <c r="Q10" s="11" t="n">
        <f si="2" t="shared"/>
        <v>22715.0</v>
      </c>
      <c r="R10" s="6" t="n">
        <f si="0" t="shared"/>
        <v>6.016244772176975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574.0</v>
      </c>
      <c r="E11" s="5" t="n">
        <v>389.0</v>
      </c>
      <c r="F11" s="5" t="n">
        <v>711.0</v>
      </c>
      <c r="G11" s="5" t="n">
        <v>767.0</v>
      </c>
      <c r="H11" s="5" t="n">
        <v>1746.0</v>
      </c>
      <c r="I11" s="5" t="n">
        <v>2252.0</v>
      </c>
      <c r="J11" s="5" t="n">
        <v>2599.0</v>
      </c>
      <c r="K11" s="5" t="n">
        <v>744.0</v>
      </c>
      <c r="L11" s="5" t="n">
        <v>223.0</v>
      </c>
      <c r="M11" s="5" t="n">
        <v>7758.0</v>
      </c>
      <c r="N11" s="11" t="n">
        <f si="1" t="shared"/>
        <v>17763.0</v>
      </c>
      <c r="O11" s="5" t="n">
        <v>6088960.0</v>
      </c>
      <c r="P11" s="5" t="n">
        <v>150324.0</v>
      </c>
      <c r="Q11" s="11" t="n">
        <f si="2" t="shared"/>
        <v>10005.0</v>
      </c>
      <c r="R11" s="6" t="n">
        <f si="0" t="shared"/>
        <v>15.02488755622189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1083.0</v>
      </c>
      <c r="E12" s="5" t="n">
        <v>3296.0</v>
      </c>
      <c r="F12" s="5" t="n">
        <v>7207.0</v>
      </c>
      <c r="G12" s="5" t="n">
        <v>5182.0</v>
      </c>
      <c r="H12" s="5" t="n">
        <v>3775.0</v>
      </c>
      <c r="I12" s="5" t="n">
        <v>2236.0</v>
      </c>
      <c r="J12" s="5" t="n">
        <v>1125.0</v>
      </c>
      <c r="K12" s="5" t="n">
        <v>500.0</v>
      </c>
      <c r="L12" s="5" t="n">
        <v>249.0</v>
      </c>
      <c r="M12" s="5" t="n">
        <v>6990.0</v>
      </c>
      <c r="N12" s="11" t="n">
        <f si="1" t="shared"/>
        <v>31643.0</v>
      </c>
      <c r="O12" s="5" t="n">
        <v>3680480.0</v>
      </c>
      <c r="P12" s="5" t="n">
        <v>164086.0</v>
      </c>
      <c r="Q12" s="11" t="n">
        <f si="2" t="shared"/>
        <v>24653.0</v>
      </c>
      <c r="R12" s="6" t="n">
        <f si="0" t="shared"/>
        <v>6.6558228207520385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443.0</v>
      </c>
      <c r="E13" s="5" t="n">
        <v>2003.0</v>
      </c>
      <c r="F13" s="5" t="n">
        <v>6248.0</v>
      </c>
      <c r="G13" s="5" t="n">
        <v>3233.0</v>
      </c>
      <c r="H13" s="5" t="n">
        <v>2293.0</v>
      </c>
      <c r="I13" s="5" t="n">
        <v>1264.0</v>
      </c>
      <c r="J13" s="5" t="n">
        <v>2320.0</v>
      </c>
      <c r="K13" s="5" t="n">
        <v>278.0</v>
      </c>
      <c r="L13" s="5" t="n">
        <v>199.0</v>
      </c>
      <c r="M13" s="5" t="n">
        <v>3368.0</v>
      </c>
      <c r="N13" s="11" t="n">
        <f si="1" t="shared"/>
        <v>21649.0</v>
      </c>
      <c r="O13" s="5" t="n">
        <v>1931474.0</v>
      </c>
      <c r="P13" s="5" t="n">
        <v>147158.0</v>
      </c>
      <c r="Q13" s="11" t="n">
        <f si="2" t="shared"/>
        <v>18281.0</v>
      </c>
      <c r="R13" s="6" t="n">
        <f si="0" t="shared"/>
        <v>8.049778458508834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372.0</v>
      </c>
      <c r="E14" s="5" t="n">
        <v>1487.0</v>
      </c>
      <c r="F14" s="5" t="n">
        <v>5001.0</v>
      </c>
      <c r="G14" s="5" t="n">
        <v>12363.0</v>
      </c>
      <c r="H14" s="5" t="n">
        <v>2811.0</v>
      </c>
      <c r="I14" s="5" t="n">
        <v>2242.0</v>
      </c>
      <c r="J14" s="5" t="n">
        <v>11436.0</v>
      </c>
      <c r="K14" s="5" t="n">
        <v>942.0</v>
      </c>
      <c r="L14" s="5" t="n">
        <v>1399.0</v>
      </c>
      <c r="M14" s="5" t="n">
        <v>11325.0</v>
      </c>
      <c r="N14" s="11" t="n">
        <f si="1" t="shared"/>
        <v>49378.0</v>
      </c>
      <c r="O14" s="5" t="n">
        <v>7318930.0</v>
      </c>
      <c r="P14" s="5" t="n">
        <v>575385.0</v>
      </c>
      <c r="Q14" s="11" t="n">
        <f si="2" t="shared"/>
        <v>38053.0</v>
      </c>
      <c r="R14" s="6" t="n">
        <f si="0" t="shared"/>
        <v>15.120621238798519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102.0</v>
      </c>
      <c r="E15" s="5" t="n">
        <f ref="E15:M15" si="3" t="shared">E16-E9-E10-E11-E12-E13-E14</f>
        <v>87.0</v>
      </c>
      <c r="F15" s="5" t="n">
        <f si="3" t="shared"/>
        <v>121.0</v>
      </c>
      <c r="G15" s="5" t="n">
        <f si="3" t="shared"/>
        <v>212.0</v>
      </c>
      <c r="H15" s="5" t="n">
        <f si="3" t="shared"/>
        <v>319.0</v>
      </c>
      <c r="I15" s="5" t="n">
        <f si="3" t="shared"/>
        <v>363.0</v>
      </c>
      <c r="J15" s="5" t="n">
        <f si="3" t="shared"/>
        <v>348.0</v>
      </c>
      <c r="K15" s="5" t="n">
        <f si="3" t="shared"/>
        <v>55.0</v>
      </c>
      <c r="L15" s="5" t="n">
        <f si="3" t="shared"/>
        <v>39.0</v>
      </c>
      <c r="M15" s="5" t="n">
        <f si="3" t="shared"/>
        <v>416.0</v>
      </c>
      <c r="N15" s="5" t="n">
        <f ref="N15" si="4" t="shared">N16-N9-N10-N11-N12-N13-N14</f>
        <v>2062.0</v>
      </c>
      <c r="O15" s="5" t="n">
        <f>O16-O9-O10-O11-O12-O13-O14</f>
        <v>73611.0</v>
      </c>
      <c r="P15" s="5" t="n">
        <f>P16-P9-P10-P11-P12-P13-P14</f>
        <v>21532.0</v>
      </c>
      <c r="Q15" s="11" t="n">
        <f si="2" t="shared"/>
        <v>1646.0</v>
      </c>
      <c r="R15" s="6" t="n">
        <f si="0" t="shared"/>
        <v>13.081409477521264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4837.0</v>
      </c>
      <c r="E16" s="5" t="n">
        <v>11083.0</v>
      </c>
      <c r="F16" s="5" t="n">
        <v>26219.0</v>
      </c>
      <c r="G16" s="5" t="n">
        <v>29278.0</v>
      </c>
      <c r="H16" s="5" t="n">
        <v>25211.0</v>
      </c>
      <c r="I16" s="5" t="n">
        <v>15000.0</v>
      </c>
      <c r="J16" s="5" t="n">
        <v>19957.0</v>
      </c>
      <c r="K16" s="5" t="n">
        <v>3382.0</v>
      </c>
      <c r="L16" s="5" t="n">
        <v>2726.0</v>
      </c>
      <c r="M16" s="5" t="n">
        <v>36499.0</v>
      </c>
      <c r="N16" s="11" t="n">
        <f ref="N16:N48" si="5" t="shared">SUM(D16:M16)</f>
        <v>174192.0</v>
      </c>
      <c r="O16" s="5" t="n">
        <v>2.0420229E7</v>
      </c>
      <c r="P16" s="5" t="n">
        <v>1405195.0</v>
      </c>
      <c r="Q16" s="11" t="n">
        <f si="2" t="shared"/>
        <v>137693.0</v>
      </c>
      <c r="R16" s="6" t="n">
        <f si="0" t="shared"/>
        <v>10.205275504201376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54.0</v>
      </c>
      <c r="E17" s="5" t="n">
        <f ref="E17:M17" si="6" t="shared">E18-E16-E3-E4-E5-E6-E7-E8</f>
        <v>112.0</v>
      </c>
      <c r="F17" s="5" t="n">
        <f si="6" t="shared"/>
        <v>170.0</v>
      </c>
      <c r="G17" s="5" t="n">
        <f si="6" t="shared"/>
        <v>167.0</v>
      </c>
      <c r="H17" s="5" t="n">
        <f si="6" t="shared"/>
        <v>222.0</v>
      </c>
      <c r="I17" s="5" t="n">
        <f si="6" t="shared"/>
        <v>127.0</v>
      </c>
      <c r="J17" s="5" t="n">
        <f si="6" t="shared"/>
        <v>83.0</v>
      </c>
      <c r="K17" s="5" t="n">
        <f si="6" t="shared"/>
        <v>115.0</v>
      </c>
      <c r="L17" s="5" t="n">
        <f si="6" t="shared"/>
        <v>29.0</v>
      </c>
      <c r="M17" s="5" t="n">
        <f si="6" t="shared"/>
        <v>498.0</v>
      </c>
      <c r="N17" s="11" t="n">
        <f si="5" t="shared"/>
        <v>1577.0</v>
      </c>
      <c r="O17" s="5" t="n">
        <f>O18-O16-O3-O4-O5-O6-O7-O8</f>
        <v>186731.0</v>
      </c>
      <c r="P17" s="5" t="n">
        <f>P18-P16-P3-P4-P5-P6-P7-P8</f>
        <v>14344.0</v>
      </c>
      <c r="Q17" s="11" t="n">
        <f si="2" t="shared"/>
        <v>1079.0</v>
      </c>
      <c r="R17" s="6" t="n">
        <f si="0" t="shared"/>
        <v>13.293790546802596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38096.0</v>
      </c>
      <c r="E18" s="5" t="n">
        <v>101662.0</v>
      </c>
      <c r="F18" s="5" t="n">
        <v>147698.0</v>
      </c>
      <c r="G18" s="5" t="n">
        <v>104569.0</v>
      </c>
      <c r="H18" s="5" t="n">
        <v>172707.0</v>
      </c>
      <c r="I18" s="5" t="n">
        <v>63474.0</v>
      </c>
      <c r="J18" s="5" t="n">
        <v>28237.0</v>
      </c>
      <c r="K18" s="5" t="n">
        <v>7498.0</v>
      </c>
      <c r="L18" s="5" t="n">
        <v>6944.0</v>
      </c>
      <c r="M18" s="5" t="n">
        <v>87031.0</v>
      </c>
      <c r="N18" s="11" t="n">
        <f si="5" t="shared"/>
        <v>757916.0</v>
      </c>
      <c r="O18" s="5" t="n">
        <v>2.7474973E7</v>
      </c>
      <c r="P18" s="5" t="n">
        <v>4409390.0</v>
      </c>
      <c r="Q18" s="11" t="n">
        <f si="2" t="shared"/>
        <v>670885.0</v>
      </c>
      <c r="R18" s="6" t="n">
        <f si="0" t="shared"/>
        <v>6.572497521929988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578.0</v>
      </c>
      <c r="E19" s="5" t="n">
        <v>725.0</v>
      </c>
      <c r="F19" s="5" t="n">
        <v>1029.0</v>
      </c>
      <c r="G19" s="5" t="n">
        <v>1035.0</v>
      </c>
      <c r="H19" s="5" t="n">
        <v>1539.0</v>
      </c>
      <c r="I19" s="5" t="n">
        <v>1464.0</v>
      </c>
      <c r="J19" s="5" t="n">
        <v>625.0</v>
      </c>
      <c r="K19" s="5" t="n">
        <v>278.0</v>
      </c>
      <c r="L19" s="5" t="n">
        <v>203.0</v>
      </c>
      <c r="M19" s="5" t="n">
        <v>1318.0</v>
      </c>
      <c r="N19" s="11" t="n">
        <f si="5" t="shared"/>
        <v>8794.0</v>
      </c>
      <c r="O19" s="5" t="n">
        <v>212423.0</v>
      </c>
      <c r="P19" s="5" t="n">
        <v>75200.0</v>
      </c>
      <c r="Q19" s="11" t="n">
        <f si="2" t="shared"/>
        <v>7476.0</v>
      </c>
      <c r="R19" s="6" t="n">
        <f si="0" t="shared"/>
        <v>10.058855002675227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3585.0</v>
      </c>
      <c r="E20" s="5" t="n">
        <v>3703.0</v>
      </c>
      <c r="F20" s="5" t="n">
        <v>4690.0</v>
      </c>
      <c r="G20" s="5" t="n">
        <v>4092.0</v>
      </c>
      <c r="H20" s="5" t="n">
        <v>8367.0</v>
      </c>
      <c r="I20" s="5" t="n">
        <v>10003.0</v>
      </c>
      <c r="J20" s="5" t="n">
        <v>6616.0</v>
      </c>
      <c r="K20" s="5" t="n">
        <v>3267.0</v>
      </c>
      <c r="L20" s="5" t="n">
        <v>1005.0</v>
      </c>
      <c r="M20" s="5" t="n">
        <v>4863.0</v>
      </c>
      <c r="N20" s="11" t="n">
        <f si="5" t="shared"/>
        <v>50191.0</v>
      </c>
      <c r="O20" s="5" t="n">
        <v>1026517.0</v>
      </c>
      <c r="P20" s="5" t="n">
        <v>558427.0</v>
      </c>
      <c r="Q20" s="11" t="n">
        <f si="2" t="shared"/>
        <v>45328.0</v>
      </c>
      <c r="R20" s="6" t="n">
        <f si="0" t="shared"/>
        <v>12.319692022590893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27.0</v>
      </c>
      <c r="E21" s="5" t="n">
        <v>25.0</v>
      </c>
      <c r="F21" s="5" t="n">
        <v>53.0</v>
      </c>
      <c r="G21" s="5" t="n">
        <v>33.0</v>
      </c>
      <c r="H21" s="5" t="n">
        <v>41.0</v>
      </c>
      <c r="I21" s="5" t="n">
        <v>33.0</v>
      </c>
      <c r="J21" s="5" t="n">
        <v>37.0</v>
      </c>
      <c r="K21" s="5" t="n">
        <v>20.0</v>
      </c>
      <c r="L21" s="5" t="n">
        <v>6.0</v>
      </c>
      <c r="M21" s="5" t="n">
        <v>103.0</v>
      </c>
      <c r="N21" s="11" t="n">
        <f si="5" t="shared"/>
        <v>378.0</v>
      </c>
      <c r="O21" s="5" t="n">
        <v>14914.0</v>
      </c>
      <c r="P21" s="5" t="n">
        <v>3112.0</v>
      </c>
      <c r="Q21" s="11" t="n">
        <f si="2" t="shared"/>
        <v>275.0</v>
      </c>
      <c r="R21" s="6" t="n">
        <f si="0" t="shared"/>
        <v>11.316363636363636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6.0</v>
      </c>
      <c r="E22" s="5" t="n">
        <v>30.0</v>
      </c>
      <c r="F22" s="5" t="n">
        <v>40.0</v>
      </c>
      <c r="G22" s="5" t="n">
        <v>25.0</v>
      </c>
      <c r="H22" s="5" t="n">
        <v>66.0</v>
      </c>
      <c r="I22" s="5" t="n">
        <v>77.0</v>
      </c>
      <c r="J22" s="5" t="n">
        <v>27.0</v>
      </c>
      <c r="K22" s="5" t="n">
        <v>20.0</v>
      </c>
      <c r="L22" s="5" t="n">
        <v>14.0</v>
      </c>
      <c r="M22" s="5" t="n">
        <v>86.0</v>
      </c>
      <c r="N22" s="11" t="n">
        <f si="5" t="shared"/>
        <v>391.0</v>
      </c>
      <c r="O22" s="5" t="n">
        <v>17395.0</v>
      </c>
      <c r="P22" s="5" t="n">
        <v>4167.0</v>
      </c>
      <c r="Q22" s="11" t="n">
        <f si="2" t="shared"/>
        <v>305.0</v>
      </c>
      <c r="R22" s="6" t="n">
        <f si="0" t="shared"/>
        <v>13.662295081967214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5.0</v>
      </c>
      <c r="E23" s="5" t="n">
        <v>5.0</v>
      </c>
      <c r="F23" s="5" t="n">
        <v>11.0</v>
      </c>
      <c r="G23" s="5" t="n">
        <v>14.0</v>
      </c>
      <c r="H23" s="5" t="n">
        <v>10.0</v>
      </c>
      <c r="I23" s="5" t="n">
        <v>15.0</v>
      </c>
      <c r="J23" s="5" t="n">
        <v>7.0</v>
      </c>
      <c r="K23" s="5" t="n">
        <v>6.0</v>
      </c>
      <c r="L23" s="5" t="n">
        <v>4.0</v>
      </c>
      <c r="M23" s="5" t="n">
        <v>12.0</v>
      </c>
      <c r="N23" s="11" t="n">
        <f si="5" t="shared"/>
        <v>89.0</v>
      </c>
      <c r="O23" s="5" t="n">
        <v>2655.0</v>
      </c>
      <c r="P23" s="5" t="n">
        <v>1079.0</v>
      </c>
      <c r="Q23" s="11" t="n">
        <f si="2" t="shared"/>
        <v>77.0</v>
      </c>
      <c r="R23" s="6" t="n">
        <f si="0" t="shared"/>
        <v>14.012987012987013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57.0</v>
      </c>
      <c r="E24" s="5" t="n">
        <f ref="E24:M24" si="7" t="shared">E25-E19-E20-E21-E22-E23</f>
        <v>66.0</v>
      </c>
      <c r="F24" s="5" t="n">
        <f si="7" t="shared"/>
        <v>95.0</v>
      </c>
      <c r="G24" s="5" t="n">
        <f si="7" t="shared"/>
        <v>72.0</v>
      </c>
      <c r="H24" s="5" t="n">
        <f si="7" t="shared"/>
        <v>164.0</v>
      </c>
      <c r="I24" s="5" t="n">
        <f si="7" t="shared"/>
        <v>174.0</v>
      </c>
      <c r="J24" s="5" t="n">
        <f si="7" t="shared"/>
        <v>131.0</v>
      </c>
      <c r="K24" s="5" t="n">
        <f si="7" t="shared"/>
        <v>59.0</v>
      </c>
      <c r="L24" s="5" t="n">
        <f si="7" t="shared"/>
        <v>56.0</v>
      </c>
      <c r="M24" s="5" t="n">
        <f si="7" t="shared"/>
        <v>416.0</v>
      </c>
      <c r="N24" s="11" t="n">
        <f si="5" t="shared"/>
        <v>1290.0</v>
      </c>
      <c r="O24" s="5" t="n">
        <f>O25-O19-O20-O21-O22-O23</f>
        <v>125450.0</v>
      </c>
      <c r="P24" s="5" t="n">
        <f>P25-P19-P20-P21-P22-P23</f>
        <v>13511.0</v>
      </c>
      <c r="Q24" s="11" t="n">
        <f si="2" t="shared"/>
        <v>874.0</v>
      </c>
      <c r="R24" s="6" t="n">
        <f si="0" t="shared"/>
        <v>15.458810068649885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4258.0</v>
      </c>
      <c r="E25" s="5" t="n">
        <v>4554.0</v>
      </c>
      <c r="F25" s="5" t="n">
        <v>5918.0</v>
      </c>
      <c r="G25" s="5" t="n">
        <v>5271.0</v>
      </c>
      <c r="H25" s="5" t="n">
        <v>10187.0</v>
      </c>
      <c r="I25" s="5" t="n">
        <v>11766.0</v>
      </c>
      <c r="J25" s="5" t="n">
        <v>7443.0</v>
      </c>
      <c r="K25" s="5" t="n">
        <v>3650.0</v>
      </c>
      <c r="L25" s="5" t="n">
        <v>1288.0</v>
      </c>
      <c r="M25" s="5" t="n">
        <v>6798.0</v>
      </c>
      <c r="N25" s="11" t="n">
        <f si="5" t="shared"/>
        <v>61133.0</v>
      </c>
      <c r="O25" s="5" t="n">
        <v>1399354.0</v>
      </c>
      <c r="P25" s="5" t="n">
        <v>655496.0</v>
      </c>
      <c r="Q25" s="11" t="n">
        <f si="2" t="shared"/>
        <v>54335.0</v>
      </c>
      <c r="R25" s="6" t="n">
        <f si="0" t="shared"/>
        <v>12.063973497745469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63.0</v>
      </c>
      <c r="E26" s="5" t="n">
        <v>56.0</v>
      </c>
      <c r="F26" s="5" t="n">
        <v>50.0</v>
      </c>
      <c r="G26" s="5" t="n">
        <v>36.0</v>
      </c>
      <c r="H26" s="5" t="n">
        <v>68.0</v>
      </c>
      <c r="I26" s="5" t="n">
        <v>95.0</v>
      </c>
      <c r="J26" s="5" t="n">
        <v>118.0</v>
      </c>
      <c r="K26" s="5" t="n">
        <v>36.0</v>
      </c>
      <c r="L26" s="5" t="n">
        <v>18.0</v>
      </c>
      <c r="M26" s="5" t="n">
        <v>71.0</v>
      </c>
      <c r="N26" s="11" t="n">
        <f si="5" t="shared"/>
        <v>611.0</v>
      </c>
      <c r="O26" s="5" t="n">
        <v>12684.0</v>
      </c>
      <c r="P26" s="5" t="n">
        <v>7398.0</v>
      </c>
      <c r="Q26" s="11" t="n">
        <f si="2" t="shared"/>
        <v>540.0</v>
      </c>
      <c r="R26" s="6" t="n">
        <f si="0" t="shared"/>
        <v>13.7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302.0</v>
      </c>
      <c r="E27" s="5" t="n">
        <v>371.0</v>
      </c>
      <c r="F27" s="5" t="n">
        <v>397.0</v>
      </c>
      <c r="G27" s="5" t="n">
        <v>297.0</v>
      </c>
      <c r="H27" s="5" t="n">
        <v>571.0</v>
      </c>
      <c r="I27" s="5" t="n">
        <v>680.0</v>
      </c>
      <c r="J27" s="5" t="n">
        <v>427.0</v>
      </c>
      <c r="K27" s="5" t="n">
        <v>261.0</v>
      </c>
      <c r="L27" s="5" t="n">
        <v>170.0</v>
      </c>
      <c r="M27" s="5" t="n">
        <v>594.0</v>
      </c>
      <c r="N27" s="11" t="n">
        <f si="5" t="shared"/>
        <v>4070.0</v>
      </c>
      <c r="O27" s="5" t="n">
        <v>105651.0</v>
      </c>
      <c r="P27" s="5" t="n">
        <v>48008.0</v>
      </c>
      <c r="Q27" s="11" t="n">
        <f si="2" t="shared"/>
        <v>3476.0</v>
      </c>
      <c r="R27" s="6" t="n">
        <f si="0" t="shared"/>
        <v>13.811277330264671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277.0</v>
      </c>
      <c r="E28" s="5" t="n">
        <v>454.0</v>
      </c>
      <c r="F28" s="5" t="n">
        <v>514.0</v>
      </c>
      <c r="G28" s="5" t="n">
        <v>390.0</v>
      </c>
      <c r="H28" s="5" t="n">
        <v>593.0</v>
      </c>
      <c r="I28" s="5" t="n">
        <v>768.0</v>
      </c>
      <c r="J28" s="5" t="n">
        <v>440.0</v>
      </c>
      <c r="K28" s="5" t="n">
        <v>203.0</v>
      </c>
      <c r="L28" s="5" t="n">
        <v>111.0</v>
      </c>
      <c r="M28" s="5" t="n">
        <v>461.0</v>
      </c>
      <c r="N28" s="11" t="n">
        <f si="5" t="shared"/>
        <v>4211.0</v>
      </c>
      <c r="O28" s="5" t="n">
        <v>89140.0</v>
      </c>
      <c r="P28" s="5" t="n">
        <v>42672.0</v>
      </c>
      <c r="Q28" s="11" t="n">
        <f si="2" t="shared"/>
        <v>3750.0</v>
      </c>
      <c r="R28" s="6" t="n">
        <f si="0" t="shared"/>
        <v>11.3792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166.0</v>
      </c>
      <c r="E29" s="5" t="n">
        <v>235.0</v>
      </c>
      <c r="F29" s="5" t="n">
        <v>179.0</v>
      </c>
      <c r="G29" s="5" t="n">
        <v>140.0</v>
      </c>
      <c r="H29" s="5" t="n">
        <v>240.0</v>
      </c>
      <c r="I29" s="5" t="n">
        <v>201.0</v>
      </c>
      <c r="J29" s="5" t="n">
        <v>110.0</v>
      </c>
      <c r="K29" s="5" t="n">
        <v>50.0</v>
      </c>
      <c r="L29" s="5" t="n">
        <v>48.0</v>
      </c>
      <c r="M29" s="5" t="n">
        <v>196.0</v>
      </c>
      <c r="N29" s="11" t="n">
        <f si="5" t="shared"/>
        <v>1565.0</v>
      </c>
      <c r="O29" s="5" t="n">
        <v>36022.0</v>
      </c>
      <c r="P29" s="5" t="n">
        <v>13646.0</v>
      </c>
      <c r="Q29" s="11" t="n">
        <f si="2" t="shared"/>
        <v>1369.0</v>
      </c>
      <c r="R29" s="6" t="n">
        <f si="0" t="shared"/>
        <v>9.967859751643536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553.0</v>
      </c>
      <c r="E30" s="5" t="n">
        <v>202.0</v>
      </c>
      <c r="F30" s="5" t="n">
        <v>234.0</v>
      </c>
      <c r="G30" s="5" t="n">
        <v>140.0</v>
      </c>
      <c r="H30" s="5" t="n">
        <v>342.0</v>
      </c>
      <c r="I30" s="5" t="n">
        <v>293.0</v>
      </c>
      <c r="J30" s="5" t="n">
        <v>182.0</v>
      </c>
      <c r="K30" s="5" t="n">
        <v>61.0</v>
      </c>
      <c r="L30" s="5" t="n">
        <v>37.0</v>
      </c>
      <c r="M30" s="5" t="n">
        <v>232.0</v>
      </c>
      <c r="N30" s="11" t="n">
        <f si="5" t="shared"/>
        <v>2276.0</v>
      </c>
      <c r="O30" s="5" t="n">
        <v>29581.0</v>
      </c>
      <c r="P30" s="5" t="n">
        <v>16962.0</v>
      </c>
      <c r="Q30" s="11" t="n">
        <f si="2" t="shared"/>
        <v>2044.0</v>
      </c>
      <c r="R30" s="6" t="n">
        <f si="0" t="shared"/>
        <v>8.298434442270059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64.0</v>
      </c>
      <c r="E31" s="5" t="n">
        <v>86.0</v>
      </c>
      <c r="F31" s="5" t="n">
        <v>94.0</v>
      </c>
      <c r="G31" s="5" t="n">
        <v>72.0</v>
      </c>
      <c r="H31" s="5" t="n">
        <v>130.0</v>
      </c>
      <c r="I31" s="5" t="n">
        <v>194.0</v>
      </c>
      <c r="J31" s="5" t="n">
        <v>116.0</v>
      </c>
      <c r="K31" s="5" t="n">
        <v>24.0</v>
      </c>
      <c r="L31" s="5" t="n">
        <v>15.0</v>
      </c>
      <c r="M31" s="5" t="n">
        <v>48.0</v>
      </c>
      <c r="N31" s="11" t="n">
        <f si="5" t="shared"/>
        <v>843.0</v>
      </c>
      <c r="O31" s="5" t="n">
        <v>14150.0</v>
      </c>
      <c r="P31" s="5" t="n">
        <v>8328.0</v>
      </c>
      <c r="Q31" s="11" t="n">
        <f si="2" t="shared"/>
        <v>795.0</v>
      </c>
      <c r="R31" s="6" t="n">
        <f si="0" t="shared"/>
        <v>10.475471698113207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68.0</v>
      </c>
      <c r="E32" s="5" t="n">
        <v>87.0</v>
      </c>
      <c r="F32" s="5" t="n">
        <v>99.0</v>
      </c>
      <c r="G32" s="5" t="n">
        <v>63.0</v>
      </c>
      <c r="H32" s="5" t="n">
        <v>171.0</v>
      </c>
      <c r="I32" s="5" t="n">
        <v>248.0</v>
      </c>
      <c r="J32" s="5" t="n">
        <v>92.0</v>
      </c>
      <c r="K32" s="5" t="n">
        <v>42.0</v>
      </c>
      <c r="L32" s="5" t="n">
        <v>31.0</v>
      </c>
      <c r="M32" s="5" t="n">
        <v>125.0</v>
      </c>
      <c r="N32" s="11" t="n">
        <f si="5" t="shared"/>
        <v>1026.0</v>
      </c>
      <c r="O32" s="5" t="n">
        <v>41198.0</v>
      </c>
      <c r="P32" s="5" t="n">
        <v>10701.0</v>
      </c>
      <c r="Q32" s="11" t="n">
        <f si="2" t="shared"/>
        <v>901.0</v>
      </c>
      <c r="R32" s="6" t="n">
        <f si="0" t="shared"/>
        <v>11.876803551609322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551.0</v>
      </c>
      <c r="E33" s="5" t="n">
        <v>609.0</v>
      </c>
      <c r="F33" s="5" t="n">
        <v>720.0</v>
      </c>
      <c r="G33" s="5" t="n">
        <v>557.0</v>
      </c>
      <c r="H33" s="5" t="n">
        <v>803.0</v>
      </c>
      <c r="I33" s="5" t="n">
        <v>675.0</v>
      </c>
      <c r="J33" s="5" t="n">
        <v>312.0</v>
      </c>
      <c r="K33" s="5" t="n">
        <v>163.0</v>
      </c>
      <c r="L33" s="5" t="n">
        <v>136.0</v>
      </c>
      <c r="M33" s="5" t="n">
        <v>689.0</v>
      </c>
      <c r="N33" s="11" t="n">
        <f si="5" t="shared"/>
        <v>5215.0</v>
      </c>
      <c r="O33" s="5" t="n">
        <v>141420.0</v>
      </c>
      <c r="P33" s="5" t="n">
        <v>42518.0</v>
      </c>
      <c r="Q33" s="11" t="n">
        <f si="2" t="shared"/>
        <v>4526.0</v>
      </c>
      <c r="R33" s="6" t="n">
        <f si="0" t="shared"/>
        <v>9.394167034909412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49.0</v>
      </c>
      <c r="E34" s="5" t="n">
        <v>77.0</v>
      </c>
      <c r="F34" s="5" t="n">
        <v>63.0</v>
      </c>
      <c r="G34" s="5" t="n">
        <v>49.0</v>
      </c>
      <c r="H34" s="5" t="n">
        <v>106.0</v>
      </c>
      <c r="I34" s="5" t="n">
        <v>108.0</v>
      </c>
      <c r="J34" s="5" t="n">
        <v>50.0</v>
      </c>
      <c r="K34" s="5" t="n">
        <v>25.0</v>
      </c>
      <c r="L34" s="5" t="n">
        <v>17.0</v>
      </c>
      <c r="M34" s="5" t="n">
        <v>110.0</v>
      </c>
      <c r="N34" s="11" t="n">
        <f si="5" t="shared"/>
        <v>654.0</v>
      </c>
      <c r="O34" s="5" t="n">
        <v>10840.0</v>
      </c>
      <c r="P34" s="5" t="n">
        <v>5929.0</v>
      </c>
      <c r="Q34" s="11" t="n">
        <f si="2" t="shared"/>
        <v>544.0</v>
      </c>
      <c r="R34" s="6" t="n">
        <f si="0" t="shared"/>
        <v>10.898897058823529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27.0</v>
      </c>
      <c r="E35" s="5" t="n">
        <v>21.0</v>
      </c>
      <c r="F35" s="5" t="n">
        <v>19.0</v>
      </c>
      <c r="G35" s="5" t="n">
        <v>7.0</v>
      </c>
      <c r="H35" s="5" t="n">
        <v>13.0</v>
      </c>
      <c r="I35" s="5" t="n">
        <v>12.0</v>
      </c>
      <c r="J35" s="5" t="n">
        <v>8.0</v>
      </c>
      <c r="K35" s="5" t="n">
        <v>3.0</v>
      </c>
      <c r="L35" s="5" t="n">
        <v>4.0</v>
      </c>
      <c r="M35" s="5" t="n">
        <v>30.0</v>
      </c>
      <c r="N35" s="11" t="n">
        <f si="5" t="shared"/>
        <v>144.0</v>
      </c>
      <c r="O35" s="5" t="n">
        <v>5043.0</v>
      </c>
      <c r="P35" s="5" t="n">
        <v>984.0</v>
      </c>
      <c r="Q35" s="11" t="n">
        <f si="2" t="shared"/>
        <v>114.0</v>
      </c>
      <c r="R35" s="6" t="n">
        <f si="0" t="shared"/>
        <v>8.631578947368421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38.0</v>
      </c>
      <c r="E36" s="5" t="n">
        <v>52.0</v>
      </c>
      <c r="F36" s="5" t="n">
        <v>65.0</v>
      </c>
      <c r="G36" s="5" t="n">
        <v>83.0</v>
      </c>
      <c r="H36" s="5" t="n">
        <v>120.0</v>
      </c>
      <c r="I36" s="5" t="n">
        <v>150.0</v>
      </c>
      <c r="J36" s="5" t="n">
        <v>125.0</v>
      </c>
      <c r="K36" s="5" t="n">
        <v>32.0</v>
      </c>
      <c r="L36" s="5" t="n">
        <v>15.0</v>
      </c>
      <c r="M36" s="5" t="n">
        <v>71.0</v>
      </c>
      <c r="N36" s="11" t="n">
        <f si="5" t="shared"/>
        <v>751.0</v>
      </c>
      <c r="O36" s="5" t="n">
        <v>13155.0</v>
      </c>
      <c r="P36" s="5" t="n">
        <v>8278.0</v>
      </c>
      <c r="Q36" s="11" t="n">
        <f si="2" t="shared"/>
        <v>680.0</v>
      </c>
      <c r="R36" s="6" t="n">
        <f si="0" t="shared"/>
        <v>12.173529411764706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22.0</v>
      </c>
      <c r="E37" s="5" t="n">
        <v>57.0</v>
      </c>
      <c r="F37" s="5" t="n">
        <v>60.0</v>
      </c>
      <c r="G37" s="5" t="n">
        <v>79.0</v>
      </c>
      <c r="H37" s="5" t="n">
        <v>82.0</v>
      </c>
      <c r="I37" s="5" t="n">
        <v>138.0</v>
      </c>
      <c r="J37" s="5" t="n">
        <v>81.0</v>
      </c>
      <c r="K37" s="5" t="n">
        <v>42.0</v>
      </c>
      <c r="L37" s="5" t="n">
        <v>23.0</v>
      </c>
      <c r="M37" s="5" t="n">
        <v>136.0</v>
      </c>
      <c r="N37" s="11" t="n">
        <f si="5" t="shared"/>
        <v>720.0</v>
      </c>
      <c r="O37" s="5" t="n">
        <v>35811.0</v>
      </c>
      <c r="P37" s="5" t="n">
        <v>8008.0</v>
      </c>
      <c r="Q37" s="11" t="n">
        <f si="2" t="shared"/>
        <v>584.0</v>
      </c>
      <c r="R37" s="6" t="n">
        <f si="0" t="shared"/>
        <v>13.712328767123287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292.0</v>
      </c>
      <c r="E38" s="5" t="n">
        <f ref="E38:M38" si="8" t="shared">E39-E26-E27-E28-E29-E30-E31-E32-E33-E34-E35-E36-E37</f>
        <v>357.0</v>
      </c>
      <c r="F38" s="5" t="n">
        <f si="8" t="shared"/>
        <v>423.0</v>
      </c>
      <c r="G38" s="5" t="n">
        <f si="8" t="shared"/>
        <v>354.0</v>
      </c>
      <c r="H38" s="5" t="n">
        <f si="8" t="shared"/>
        <v>809.0</v>
      </c>
      <c r="I38" s="5" t="n">
        <f si="8" t="shared"/>
        <v>732.0</v>
      </c>
      <c r="J38" s="5" t="n">
        <f si="8" t="shared"/>
        <v>324.0</v>
      </c>
      <c r="K38" s="5" t="n">
        <f si="8" t="shared"/>
        <v>155.0</v>
      </c>
      <c r="L38" s="5" t="n">
        <f si="8" t="shared"/>
        <v>103.0</v>
      </c>
      <c r="M38" s="5" t="n">
        <f si="8" t="shared"/>
        <v>647.0</v>
      </c>
      <c r="N38" s="11" t="n">
        <f si="5" t="shared"/>
        <v>4196.0</v>
      </c>
      <c r="O38" s="5" t="n">
        <f>O39-O26-O27-O28-O29-O30-O31-O32-O33-O34-O35-O36-O37</f>
        <v>111820.0</v>
      </c>
      <c r="P38" s="5" t="n">
        <f>P39-P26-P27-P28-P29-P30-P31-P32-P33-P34-P35-P36-P37</f>
        <v>38368.0</v>
      </c>
      <c r="Q38" s="11" t="n">
        <f si="2" t="shared"/>
        <v>3549.0</v>
      </c>
      <c r="R38" s="6" t="n">
        <f si="0" t="shared"/>
        <v>10.810932657086504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2472.0</v>
      </c>
      <c r="E39" s="5" t="n">
        <v>2664.0</v>
      </c>
      <c r="F39" s="5" t="n">
        <v>2917.0</v>
      </c>
      <c r="G39" s="5" t="n">
        <v>2267.0</v>
      </c>
      <c r="H39" s="5" t="n">
        <v>4048.0</v>
      </c>
      <c r="I39" s="5" t="n">
        <v>4294.0</v>
      </c>
      <c r="J39" s="5" t="n">
        <v>2385.0</v>
      </c>
      <c r="K39" s="5" t="n">
        <v>1097.0</v>
      </c>
      <c r="L39" s="5" t="n">
        <v>728.0</v>
      </c>
      <c r="M39" s="5" t="n">
        <v>3410.0</v>
      </c>
      <c r="N39" s="11" t="n">
        <f si="5" t="shared"/>
        <v>26282.0</v>
      </c>
      <c r="O39" s="5" t="n">
        <v>646515.0</v>
      </c>
      <c r="P39" s="5" t="n">
        <v>251800.0</v>
      </c>
      <c r="Q39" s="11" t="n">
        <f si="2" t="shared"/>
        <v>22872.0</v>
      </c>
      <c r="R39" s="6" t="n">
        <f si="0" t="shared"/>
        <v>11.009094088842252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516.0</v>
      </c>
      <c r="E40" s="5" t="n">
        <v>626.0</v>
      </c>
      <c r="F40" s="5" t="n">
        <v>889.0</v>
      </c>
      <c r="G40" s="5" t="n">
        <v>729.0</v>
      </c>
      <c r="H40" s="5" t="n">
        <v>1364.0</v>
      </c>
      <c r="I40" s="5" t="n">
        <v>1122.0</v>
      </c>
      <c r="J40" s="5" t="n">
        <v>462.0</v>
      </c>
      <c r="K40" s="5" t="n">
        <v>154.0</v>
      </c>
      <c r="L40" s="5" t="n">
        <v>88.0</v>
      </c>
      <c r="M40" s="5" t="n">
        <v>1725.0</v>
      </c>
      <c r="N40" s="11" t="n">
        <f si="5" t="shared"/>
        <v>7675.0</v>
      </c>
      <c r="O40" s="5" t="n">
        <v>80213.0</v>
      </c>
      <c r="P40" s="5" t="n">
        <v>50700.0</v>
      </c>
      <c r="Q40" s="11" t="n">
        <f si="2" t="shared"/>
        <v>5950.0</v>
      </c>
      <c r="R40" s="6" t="n">
        <f si="0" t="shared"/>
        <v>8.521008403361344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68.0</v>
      </c>
      <c r="E41" s="5" t="n">
        <v>101.0</v>
      </c>
      <c r="F41" s="5" t="n">
        <v>107.0</v>
      </c>
      <c r="G41" s="5" t="n">
        <v>103.0</v>
      </c>
      <c r="H41" s="5" t="n">
        <v>233.0</v>
      </c>
      <c r="I41" s="5" t="n">
        <v>240.0</v>
      </c>
      <c r="J41" s="5" t="n">
        <v>119.0</v>
      </c>
      <c r="K41" s="5" t="n">
        <v>38.0</v>
      </c>
      <c r="L41" s="5" t="n">
        <v>21.0</v>
      </c>
      <c r="M41" s="5" t="n">
        <v>225.0</v>
      </c>
      <c r="N41" s="11" t="n">
        <f si="5" t="shared"/>
        <v>1255.0</v>
      </c>
      <c r="O41" s="5" t="n">
        <v>22676.0</v>
      </c>
      <c r="P41" s="5" t="n">
        <v>10639.0</v>
      </c>
      <c r="Q41" s="11" t="n">
        <f si="2" t="shared"/>
        <v>1030.0</v>
      </c>
      <c r="R41" s="6" t="n">
        <f si="0" t="shared"/>
        <v>10.329126213592232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11.0</v>
      </c>
      <c r="E42" s="5" t="n">
        <f ref="E42:M42" si="9" t="shared">E43-E40-E41</f>
        <v>11.0</v>
      </c>
      <c r="F42" s="5" t="n">
        <f si="9" t="shared"/>
        <v>28.0</v>
      </c>
      <c r="G42" s="5" t="n">
        <f si="9" t="shared"/>
        <v>18.0</v>
      </c>
      <c r="H42" s="5" t="n">
        <f si="9" t="shared"/>
        <v>26.0</v>
      </c>
      <c r="I42" s="5" t="n">
        <f si="9" t="shared"/>
        <v>28.0</v>
      </c>
      <c r="J42" s="5" t="n">
        <f si="9" t="shared"/>
        <v>20.0</v>
      </c>
      <c r="K42" s="5" t="n">
        <f si="9" t="shared"/>
        <v>13.0</v>
      </c>
      <c r="L42" s="5" t="n">
        <f si="9" t="shared"/>
        <v>4.0</v>
      </c>
      <c r="M42" s="5" t="n">
        <f si="9" t="shared"/>
        <v>85.0</v>
      </c>
      <c r="N42" s="11" t="n">
        <f si="5" t="shared"/>
        <v>244.0</v>
      </c>
      <c r="O42" s="5" t="n">
        <f>O43-O40-O41</f>
        <v>33681.0</v>
      </c>
      <c r="P42" s="5" t="n">
        <f>P43-P40-P41</f>
        <v>1976.0</v>
      </c>
      <c r="Q42" s="11" t="n">
        <f si="2" t="shared"/>
        <v>159.0</v>
      </c>
      <c r="R42" s="6" t="n">
        <f si="0" t="shared"/>
        <v>12.427672955974844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595.0</v>
      </c>
      <c r="E43" s="5" t="n">
        <v>738.0</v>
      </c>
      <c r="F43" s="5" t="n">
        <v>1024.0</v>
      </c>
      <c r="G43" s="5" t="n">
        <v>850.0</v>
      </c>
      <c r="H43" s="5" t="n">
        <v>1623.0</v>
      </c>
      <c r="I43" s="5" t="n">
        <v>1390.0</v>
      </c>
      <c r="J43" s="5" t="n">
        <v>601.0</v>
      </c>
      <c r="K43" s="5" t="n">
        <v>205.0</v>
      </c>
      <c r="L43" s="5" t="n">
        <v>113.0</v>
      </c>
      <c r="M43" s="5" t="n">
        <v>2035.0</v>
      </c>
      <c r="N43" s="11" t="n">
        <f si="5" t="shared"/>
        <v>9174.0</v>
      </c>
      <c r="O43" s="5" t="n">
        <v>136570.0</v>
      </c>
      <c r="P43" s="5" t="n">
        <v>63315.0</v>
      </c>
      <c r="Q43" s="11" t="n">
        <f si="2" t="shared"/>
        <v>7139.0</v>
      </c>
      <c r="R43" s="6" t="n">
        <f si="0" t="shared"/>
        <v>8.868889200168091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17.0</v>
      </c>
      <c r="E44" s="8" t="n">
        <v>17.0</v>
      </c>
      <c r="F44" s="8" t="n">
        <v>18.0</v>
      </c>
      <c r="G44" s="8" t="n">
        <v>31.0</v>
      </c>
      <c r="H44" s="8" t="n">
        <v>56.0</v>
      </c>
      <c r="I44" s="8" t="n">
        <v>63.0</v>
      </c>
      <c r="J44" s="8" t="n">
        <v>48.0</v>
      </c>
      <c r="K44" s="8" t="n">
        <v>50.0</v>
      </c>
      <c r="L44" s="8" t="n">
        <v>30.0</v>
      </c>
      <c r="M44" s="8" t="n">
        <v>334.0</v>
      </c>
      <c r="N44" s="11" t="n">
        <f si="5" t="shared"/>
        <v>664.0</v>
      </c>
      <c r="O44" s="8" t="n">
        <v>99931.0</v>
      </c>
      <c r="P44" s="8" t="n">
        <v>6798.0</v>
      </c>
      <c r="Q44" s="11" t="n">
        <f si="2" t="shared"/>
        <v>330.0</v>
      </c>
      <c r="R44" s="6" t="n">
        <f si="0" t="shared"/>
        <v>20.6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21.0</v>
      </c>
      <c r="E45" s="8" t="n">
        <f ref="E45:M45" si="10" t="shared">E46-E44</f>
        <v>26.0</v>
      </c>
      <c r="F45" s="8" t="n">
        <f si="10" t="shared"/>
        <v>40.0</v>
      </c>
      <c r="G45" s="8" t="n">
        <f si="10" t="shared"/>
        <v>28.0</v>
      </c>
      <c r="H45" s="8" t="n">
        <f si="10" t="shared"/>
        <v>69.0</v>
      </c>
      <c r="I45" s="8" t="n">
        <f si="10" t="shared"/>
        <v>83.0</v>
      </c>
      <c r="J45" s="8" t="n">
        <f si="10" t="shared"/>
        <v>73.0</v>
      </c>
      <c r="K45" s="8" t="n">
        <f si="10" t="shared"/>
        <v>28.0</v>
      </c>
      <c r="L45" s="8" t="n">
        <f si="10" t="shared"/>
        <v>19.0</v>
      </c>
      <c r="M45" s="8" t="n">
        <f si="10" t="shared"/>
        <v>268.0</v>
      </c>
      <c r="N45" s="11" t="n">
        <f si="5" t="shared"/>
        <v>655.0</v>
      </c>
      <c r="O45" s="8" t="n">
        <f>O46-O44</f>
        <v>120472.0</v>
      </c>
      <c r="P45" s="8" t="n">
        <f>P46-P44</f>
        <v>6170.0</v>
      </c>
      <c r="Q45" s="11" t="n">
        <f si="2" t="shared"/>
        <v>387.0</v>
      </c>
      <c r="R45" s="6" t="n">
        <f si="0" t="shared"/>
        <v>15.943152454780362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38.0</v>
      </c>
      <c r="E46" s="8" t="n">
        <v>43.0</v>
      </c>
      <c r="F46" s="8" t="n">
        <v>58.0</v>
      </c>
      <c r="G46" s="8" t="n">
        <v>59.0</v>
      </c>
      <c r="H46" s="8" t="n">
        <v>125.0</v>
      </c>
      <c r="I46" s="8" t="n">
        <v>146.0</v>
      </c>
      <c r="J46" s="8" t="n">
        <v>121.0</v>
      </c>
      <c r="K46" s="8" t="n">
        <v>78.0</v>
      </c>
      <c r="L46" s="8" t="n">
        <v>49.0</v>
      </c>
      <c r="M46" s="8" t="n">
        <v>602.0</v>
      </c>
      <c r="N46" s="11" t="n">
        <f si="5" t="shared"/>
        <v>1319.0</v>
      </c>
      <c r="O46" s="8" t="n">
        <v>220403.0</v>
      </c>
      <c r="P46" s="8" t="n">
        <v>12968.0</v>
      </c>
      <c r="Q46" s="11" t="n">
        <f si="2" t="shared"/>
        <v>717.0</v>
      </c>
      <c r="R46" s="6" t="n">
        <f si="0" t="shared"/>
        <v>18.086471408647142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3.0</v>
      </c>
      <c r="E47" s="5" t="n">
        <v>1.0</v>
      </c>
      <c r="F47" s="5" t="n">
        <v>8.0</v>
      </c>
      <c r="G47" s="5" t="n">
        <v>6.0</v>
      </c>
      <c r="H47" s="5" t="n">
        <v>12.0</v>
      </c>
      <c r="I47" s="5" t="n">
        <v>11.0</v>
      </c>
      <c r="J47" s="5" t="n">
        <v>9.0</v>
      </c>
      <c r="K47" s="5" t="n">
        <v>2.0</v>
      </c>
      <c r="L47" s="5" t="n">
        <v>2.0</v>
      </c>
      <c r="M47" s="5" t="n">
        <v>67.0</v>
      </c>
      <c r="N47" s="11" t="n">
        <f si="5" t="shared"/>
        <v>121.0</v>
      </c>
      <c r="O47" s="5" t="n">
        <v>14751.0</v>
      </c>
      <c r="P47" s="5" t="n">
        <v>680.0</v>
      </c>
      <c r="Q47" s="11" t="n">
        <f si="2" t="shared"/>
        <v>54.0</v>
      </c>
      <c r="R47" s="6" t="n">
        <f si="0" t="shared"/>
        <v>12.592592592592593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45462.0</v>
      </c>
      <c r="E48" s="5" t="n">
        <f ref="E48:M48" si="11" t="shared">E47+E46+E43+E39+E25+E18</f>
        <v>109662.0</v>
      </c>
      <c r="F48" s="5" t="n">
        <f si="11" t="shared"/>
        <v>157623.0</v>
      </c>
      <c r="G48" s="5" t="n">
        <f si="11" t="shared"/>
        <v>113022.0</v>
      </c>
      <c r="H48" s="5" t="n">
        <f si="11" t="shared"/>
        <v>188702.0</v>
      </c>
      <c r="I48" s="5" t="n">
        <f si="11" t="shared"/>
        <v>81081.0</v>
      </c>
      <c r="J48" s="5" t="n">
        <f si="11" t="shared"/>
        <v>38796.0</v>
      </c>
      <c r="K48" s="5" t="n">
        <f si="11" t="shared"/>
        <v>12530.0</v>
      </c>
      <c r="L48" s="5" t="n">
        <f si="11" t="shared"/>
        <v>9124.0</v>
      </c>
      <c r="M48" s="5" t="n">
        <f si="11" t="shared"/>
        <v>99943.0</v>
      </c>
      <c r="N48" s="11" t="n">
        <f si="5" t="shared"/>
        <v>855945.0</v>
      </c>
      <c r="O48" s="5" t="n">
        <f>O47+O46+O43+O39+O25+O18</f>
        <v>2.9892566E7</v>
      </c>
      <c r="P48" s="5" t="n">
        <f>P47+P46+P43+P39+P25+P18</f>
        <v>5393649.0</v>
      </c>
      <c r="Q48" s="11" t="n">
        <f si="2" t="shared"/>
        <v>756002.0</v>
      </c>
      <c r="R48" s="6" t="n">
        <f si="0" t="shared"/>
        <v>7.134437475033135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5.311322573296182</v>
      </c>
      <c r="E49" s="6" t="n">
        <f ref="E49" si="13" t="shared">E48/$N$48*100</f>
        <v>12.811804496784257</v>
      </c>
      <c r="F49" s="6" t="n">
        <f ref="F49" si="14" t="shared">F48/$N$48*100</f>
        <v>18.41508508140126</v>
      </c>
      <c r="G49" s="6" t="n">
        <f ref="G49" si="15" t="shared">G48/$N$48*100</f>
        <v>13.2043530834341</v>
      </c>
      <c r="H49" s="6" t="n">
        <f ref="H49" si="16" t="shared">H48/$N$48*100</f>
        <v>22.046042677975805</v>
      </c>
      <c r="I49" s="6" t="n">
        <f ref="I49" si="17" t="shared">I48/$N$48*100</f>
        <v>9.472688081594027</v>
      </c>
      <c r="J49" s="6" t="n">
        <f ref="J49" si="18" t="shared">J48/$N$48*100</f>
        <v>4.532534216567654</v>
      </c>
      <c r="K49" s="6" t="n">
        <f ref="K49" si="19" t="shared">K48/$N$48*100</f>
        <v>1.4638791043817068</v>
      </c>
      <c r="L49" s="6" t="n">
        <f ref="L49" si="20" t="shared">L48/$N$48*100</f>
        <v>1.0659563406527288</v>
      </c>
      <c r="M49" s="6" t="n">
        <f ref="M49" si="21" t="shared">M48/$N$48*100</f>
        <v>11.676334343912284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