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<sst xmlns="http://schemas.openxmlformats.org/spreadsheetml/2006/main" count="118" uniqueCount="73">
  <si>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</si>
  <si>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</si>
  <si>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</si>
  <si>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</si>
  <si>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</si>
  <si>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</si>
  <si>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</si>
  <si>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</si>
  <si>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</si>
  <si>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</si>
  <si>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</si>
  <si>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</si>
  <si>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</si>
  <si>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</si>
  <si>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</si>
  <si>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</si>
  <si>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</si>
  <si>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</si>
  <si>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</si>
  <si>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</si>
  <si>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</si>
  <si>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</si>
  <si>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</si>
  <si>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</si>
  <si>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</si>
  <si>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</si>
  <si>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</si>
  <si>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</si>
  <si>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</si>
  <si>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</si>
  <si>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</si>
  <si>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</si>
  <si>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</si>
  <si>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</si>
  <si>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</si>
  <si>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</si>
  <si>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</si>
  <si>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</si>
  <si>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</si>
  <si>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</si>
  <si>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</si>
  <si>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</si>
  <si>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</si>
  <si>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</si>
  <si>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</si>
  <si>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</si>
  <si>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</si>
  <si>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</si>
  <si>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</si>
  <si>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</si>
  <si>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</si>
  <si>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</si>
  <si>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</si>
  <si>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</si>
  <si>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</si>
  <si>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</si>
  <si>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</si>
  <si>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</si>
  <si>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</si>
  <si>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</si>
  <si>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</si>
  <si>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</si>
  <si>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</si>
  <si>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</si>
  <si>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</si>
  <si>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</si>
  <si>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</si>
  <si>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</si>
  <si>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</si>
  <si>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</si>
  <si>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</si>
  <si>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107年9月來臺旅客人次～按停留夜數分
Table 1-8  Visitor Arrivals  by Length of Stay,
September,2018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</si>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</sst>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6138.0</v>
      </c>
      <c r="E3" s="4" t="n">
        <v>19196.0</v>
      </c>
      <c r="F3" s="4" t="n">
        <v>34808.0</v>
      </c>
      <c r="G3" s="4" t="n">
        <v>26353.0</v>
      </c>
      <c r="H3" s="4" t="n">
        <v>19479.0</v>
      </c>
      <c r="I3" s="4" t="n">
        <v>3831.0</v>
      </c>
      <c r="J3" s="4" t="n">
        <v>1070.0</v>
      </c>
      <c r="K3" s="4" t="n">
        <v>248.0</v>
      </c>
      <c r="L3" s="4" t="n">
        <v>217.0</v>
      </c>
      <c r="M3" s="4" t="n">
        <v>5521.0</v>
      </c>
      <c r="N3" s="11" t="n">
        <f>SUM(D3:M3)</f>
        <v>116861.0</v>
      </c>
      <c r="O3" s="4" t="n">
        <v>796036.0</v>
      </c>
      <c r="P3" s="4" t="n">
        <v>454534.0</v>
      </c>
      <c r="Q3" s="11" t="n">
        <f>SUM(D3:L3)</f>
        <v>111340.0</v>
      </c>
      <c r="R3" s="6" t="n">
        <f ref="R3:R48" si="0" t="shared">IF(P3&lt;&gt;0,P3/SUM(D3:L3),0)</f>
        <v>4.0823962636967845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13111.0</v>
      </c>
      <c r="E4" s="5" t="n">
        <v>8904.0</v>
      </c>
      <c r="F4" s="5" t="n">
        <v>11803.0</v>
      </c>
      <c r="G4" s="5" t="n">
        <v>17141.0</v>
      </c>
      <c r="H4" s="5" t="n">
        <v>78529.0</v>
      </c>
      <c r="I4" s="5" t="n">
        <v>20925.0</v>
      </c>
      <c r="J4" s="5" t="n">
        <v>2118.0</v>
      </c>
      <c r="K4" s="5" t="n">
        <v>1183.0</v>
      </c>
      <c r="L4" s="5" t="n">
        <v>1062.0</v>
      </c>
      <c r="M4" s="5" t="n">
        <v>17365.0</v>
      </c>
      <c r="N4" s="11" t="n">
        <f ref="N4:N14" si="1" t="shared">SUM(D4:M4)</f>
        <v>172141.0</v>
      </c>
      <c r="O4" s="5" t="n">
        <v>1823423.0</v>
      </c>
      <c r="P4" s="5" t="n">
        <v>1043971.0</v>
      </c>
      <c r="Q4" s="11" t="n">
        <f ref="Q4:Q48" si="2" t="shared">SUM(D4:L4)</f>
        <v>154776.0</v>
      </c>
      <c r="R4" s="6" t="n">
        <f si="0" t="shared"/>
        <v>6.745044451336124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10438.0</v>
      </c>
      <c r="E5" s="5" t="n">
        <v>62837.0</v>
      </c>
      <c r="F5" s="5" t="n">
        <v>50462.0</v>
      </c>
      <c r="G5" s="5" t="n">
        <v>14611.0</v>
      </c>
      <c r="H5" s="5" t="n">
        <v>8707.0</v>
      </c>
      <c r="I5" s="5" t="n">
        <v>4340.0</v>
      </c>
      <c r="J5" s="5" t="n">
        <v>2541.0</v>
      </c>
      <c r="K5" s="5" t="n">
        <v>1916.0</v>
      </c>
      <c r="L5" s="5" t="n">
        <v>912.0</v>
      </c>
      <c r="M5" s="5" t="n">
        <v>4698.0</v>
      </c>
      <c r="N5" s="11" t="n">
        <f si="1" t="shared"/>
        <v>161462.0</v>
      </c>
      <c r="O5" s="5" t="n">
        <v>847359.0</v>
      </c>
      <c r="P5" s="5" t="n">
        <v>647527.0</v>
      </c>
      <c r="Q5" s="11" t="n">
        <f si="2" t="shared"/>
        <v>156764.0</v>
      </c>
      <c r="R5" s="6" t="n">
        <f si="0" t="shared"/>
        <v>4.13058482814932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3451.0</v>
      </c>
      <c r="E6" s="5" t="n">
        <v>12083.0</v>
      </c>
      <c r="F6" s="5" t="n">
        <v>38983.0</v>
      </c>
      <c r="G6" s="5" t="n">
        <v>10967.0</v>
      </c>
      <c r="H6" s="5" t="n">
        <v>4139.0</v>
      </c>
      <c r="I6" s="5" t="n">
        <v>1235.0</v>
      </c>
      <c r="J6" s="5" t="n">
        <v>565.0</v>
      </c>
      <c r="K6" s="5" t="n">
        <v>491.0</v>
      </c>
      <c r="L6" s="5" t="n">
        <v>371.0</v>
      </c>
      <c r="M6" s="5" t="n">
        <v>2020.0</v>
      </c>
      <c r="N6" s="11" t="n">
        <f si="1" t="shared"/>
        <v>74305.0</v>
      </c>
      <c r="O6" s="5" t="n">
        <v>356396.0</v>
      </c>
      <c r="P6" s="5" t="n">
        <v>285933.0</v>
      </c>
      <c r="Q6" s="11" t="n">
        <f si="2" t="shared"/>
        <v>72285.0</v>
      </c>
      <c r="R6" s="6" t="n">
        <f si="0" t="shared"/>
        <v>3.9556339489520647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169.0</v>
      </c>
      <c r="E7" s="5" t="n">
        <v>298.0</v>
      </c>
      <c r="F7" s="5" t="n">
        <v>403.0</v>
      </c>
      <c r="G7" s="5" t="n">
        <v>399.0</v>
      </c>
      <c r="H7" s="5" t="n">
        <v>494.0</v>
      </c>
      <c r="I7" s="5" t="n">
        <v>333.0</v>
      </c>
      <c r="J7" s="5" t="n">
        <v>198.0</v>
      </c>
      <c r="K7" s="5" t="n">
        <v>169.0</v>
      </c>
      <c r="L7" s="5" t="n">
        <v>76.0</v>
      </c>
      <c r="M7" s="5" t="n">
        <v>402.0</v>
      </c>
      <c r="N7" s="11" t="n">
        <f si="1" t="shared"/>
        <v>2941.0</v>
      </c>
      <c r="O7" s="5" t="n">
        <v>104915.0</v>
      </c>
      <c r="P7" s="5" t="n">
        <v>28428.0</v>
      </c>
      <c r="Q7" s="11" t="n">
        <f si="2" t="shared"/>
        <v>2539.0</v>
      </c>
      <c r="R7" s="6" t="n">
        <f si="0" t="shared"/>
        <v>11.196534068530918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86.0</v>
      </c>
      <c r="E8" s="5" t="n">
        <v>195.0</v>
      </c>
      <c r="F8" s="5" t="n">
        <v>249.0</v>
      </c>
      <c r="G8" s="5" t="n">
        <v>221.0</v>
      </c>
      <c r="H8" s="5" t="n">
        <v>301.0</v>
      </c>
      <c r="I8" s="5" t="n">
        <v>320.0</v>
      </c>
      <c r="J8" s="5" t="n">
        <v>150.0</v>
      </c>
      <c r="K8" s="5" t="n">
        <v>49.0</v>
      </c>
      <c r="L8" s="5" t="n">
        <v>26.0</v>
      </c>
      <c r="M8" s="5" t="n">
        <v>88.0</v>
      </c>
      <c r="N8" s="11" t="n">
        <f si="1" t="shared"/>
        <v>1685.0</v>
      </c>
      <c r="O8" s="5" t="n">
        <v>24573.0</v>
      </c>
      <c r="P8" s="5" t="n">
        <v>14622.0</v>
      </c>
      <c r="Q8" s="11" t="n">
        <f si="2" t="shared"/>
        <v>1597.0</v>
      </c>
      <c r="R8" s="6" t="n">
        <f si="0" t="shared"/>
        <v>9.155917345021916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1113.0</v>
      </c>
      <c r="E9" s="5" t="n">
        <v>1632.0</v>
      </c>
      <c r="F9" s="5" t="n">
        <v>3678.0</v>
      </c>
      <c r="G9" s="5" t="n">
        <v>4550.0</v>
      </c>
      <c r="H9" s="5" t="n">
        <v>12192.0</v>
      </c>
      <c r="I9" s="5" t="n">
        <v>4472.0</v>
      </c>
      <c r="J9" s="5" t="n">
        <v>1292.0</v>
      </c>
      <c r="K9" s="5" t="n">
        <v>524.0</v>
      </c>
      <c r="L9" s="5" t="n">
        <v>359.0</v>
      </c>
      <c r="M9" s="5" t="n">
        <v>1877.0</v>
      </c>
      <c r="N9" s="11" t="n">
        <f si="1" t="shared"/>
        <v>31689.0</v>
      </c>
      <c r="O9" s="5" t="n">
        <v>539292.0</v>
      </c>
      <c r="P9" s="5" t="n">
        <v>229927.0</v>
      </c>
      <c r="Q9" s="11" t="n">
        <f si="2" t="shared"/>
        <v>29812.0</v>
      </c>
      <c r="R9" s="6" t="n">
        <f si="0" t="shared"/>
        <v>7.712565409902053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1093.0</v>
      </c>
      <c r="E10" s="5" t="n">
        <v>2629.0</v>
      </c>
      <c r="F10" s="5" t="n">
        <v>4414.0</v>
      </c>
      <c r="G10" s="5" t="n">
        <v>5074.0</v>
      </c>
      <c r="H10" s="5" t="n">
        <v>8806.0</v>
      </c>
      <c r="I10" s="5" t="n">
        <v>2878.0</v>
      </c>
      <c r="J10" s="5" t="n">
        <v>513.0</v>
      </c>
      <c r="K10" s="5" t="n">
        <v>195.0</v>
      </c>
      <c r="L10" s="5" t="n">
        <v>62.0</v>
      </c>
      <c r="M10" s="5" t="n">
        <v>648.0</v>
      </c>
      <c r="N10" s="11" t="n">
        <f si="1" t="shared"/>
        <v>26312.0</v>
      </c>
      <c r="O10" s="5" t="n">
        <v>172003.0</v>
      </c>
      <c r="P10" s="5" t="n">
        <v>143791.0</v>
      </c>
      <c r="Q10" s="11" t="n">
        <f si="2" t="shared"/>
        <v>25664.0</v>
      </c>
      <c r="R10" s="6" t="n">
        <f si="0" t="shared"/>
        <v>5.602828865336658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377.0</v>
      </c>
      <c r="E11" s="5" t="n">
        <v>352.0</v>
      </c>
      <c r="F11" s="5" t="n">
        <v>629.0</v>
      </c>
      <c r="G11" s="5" t="n">
        <v>867.0</v>
      </c>
      <c r="H11" s="5" t="n">
        <v>2148.0</v>
      </c>
      <c r="I11" s="5" t="n">
        <v>1476.0</v>
      </c>
      <c r="J11" s="5" t="n">
        <v>530.0</v>
      </c>
      <c r="K11" s="5" t="n">
        <v>304.0</v>
      </c>
      <c r="L11" s="5" t="n">
        <v>182.0</v>
      </c>
      <c r="M11" s="5" t="n">
        <v>5782.0</v>
      </c>
      <c r="N11" s="11" t="n">
        <f si="1" t="shared"/>
        <v>12647.0</v>
      </c>
      <c r="O11" s="5" t="n">
        <v>5043682.0</v>
      </c>
      <c r="P11" s="5" t="n">
        <v>75076.0</v>
      </c>
      <c r="Q11" s="11" t="n">
        <f si="2" t="shared"/>
        <v>6865.0</v>
      </c>
      <c r="R11" s="6" t="n">
        <f si="0" t="shared"/>
        <v>10.9360524399126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923.0</v>
      </c>
      <c r="E12" s="5" t="n">
        <v>2346.0</v>
      </c>
      <c r="F12" s="5" t="n">
        <v>5001.0</v>
      </c>
      <c r="G12" s="5" t="n">
        <v>3294.0</v>
      </c>
      <c r="H12" s="5" t="n">
        <v>2310.0</v>
      </c>
      <c r="I12" s="5" t="n">
        <v>1238.0</v>
      </c>
      <c r="J12" s="5" t="n">
        <v>273.0</v>
      </c>
      <c r="K12" s="5" t="n">
        <v>330.0</v>
      </c>
      <c r="L12" s="5" t="n">
        <v>189.0</v>
      </c>
      <c r="M12" s="5" t="n">
        <v>6125.0</v>
      </c>
      <c r="N12" s="11" t="n">
        <f si="1" t="shared"/>
        <v>22029.0</v>
      </c>
      <c r="O12" s="5" t="n">
        <v>3336476.0</v>
      </c>
      <c r="P12" s="5" t="n">
        <v>97431.0</v>
      </c>
      <c r="Q12" s="11" t="n">
        <f si="2" t="shared"/>
        <v>15904.0</v>
      </c>
      <c r="R12" s="6" t="n">
        <f si="0" t="shared"/>
        <v>6.126194668008048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493.0</v>
      </c>
      <c r="E13" s="5" t="n">
        <v>1863.0</v>
      </c>
      <c r="F13" s="5" t="n">
        <v>4400.0</v>
      </c>
      <c r="G13" s="5" t="n">
        <v>2297.0</v>
      </c>
      <c r="H13" s="5" t="n">
        <v>1566.0</v>
      </c>
      <c r="I13" s="5" t="n">
        <v>2491.0</v>
      </c>
      <c r="J13" s="5" t="n">
        <v>210.0</v>
      </c>
      <c r="K13" s="5" t="n">
        <v>206.0</v>
      </c>
      <c r="L13" s="5" t="n">
        <v>149.0</v>
      </c>
      <c r="M13" s="5" t="n">
        <v>2743.0</v>
      </c>
      <c r="N13" s="11" t="n">
        <f si="1" t="shared"/>
        <v>16418.0</v>
      </c>
      <c r="O13" s="5" t="n">
        <v>1631215.0</v>
      </c>
      <c r="P13" s="5" t="n">
        <v>90790.0</v>
      </c>
      <c r="Q13" s="11" t="n">
        <f si="2" t="shared"/>
        <v>13675.0</v>
      </c>
      <c r="R13" s="6" t="n">
        <f si="0" t="shared"/>
        <v>6.639122486288848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493.0</v>
      </c>
      <c r="E14" s="5" t="n">
        <v>724.0</v>
      </c>
      <c r="F14" s="5" t="n">
        <v>3766.0</v>
      </c>
      <c r="G14" s="5" t="n">
        <v>7569.0</v>
      </c>
      <c r="H14" s="5" t="n">
        <v>2755.0</v>
      </c>
      <c r="I14" s="5" t="n">
        <v>2842.0</v>
      </c>
      <c r="J14" s="5" t="n">
        <v>6111.0</v>
      </c>
      <c r="K14" s="5" t="n">
        <v>844.0</v>
      </c>
      <c r="L14" s="5" t="n">
        <v>1142.0</v>
      </c>
      <c r="M14" s="5" t="n">
        <v>9633.0</v>
      </c>
      <c r="N14" s="11" t="n">
        <f si="1" t="shared"/>
        <v>35879.0</v>
      </c>
      <c r="O14" s="5" t="n">
        <v>6132799.0</v>
      </c>
      <c r="P14" s="5" t="n">
        <v>389107.0</v>
      </c>
      <c r="Q14" s="11" t="n">
        <f si="2" t="shared"/>
        <v>26246.0</v>
      </c>
      <c r="R14" s="6" t="n">
        <f si="0" t="shared"/>
        <v>14.825382915491884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66.0</v>
      </c>
      <c r="E15" s="5" t="n">
        <f ref="E15:M15" si="3" t="shared">E16-E9-E10-E11-E12-E13-E14</f>
        <v>90.0</v>
      </c>
      <c r="F15" s="5" t="n">
        <f si="3" t="shared"/>
        <v>155.0</v>
      </c>
      <c r="G15" s="5" t="n">
        <f si="3" t="shared"/>
        <v>344.0</v>
      </c>
      <c r="H15" s="5" t="n">
        <f si="3" t="shared"/>
        <v>513.0</v>
      </c>
      <c r="I15" s="5" t="n">
        <f si="3" t="shared"/>
        <v>346.0</v>
      </c>
      <c r="J15" s="5" t="n">
        <f si="3" t="shared"/>
        <v>217.0</v>
      </c>
      <c r="K15" s="5" t="n">
        <f si="3" t="shared"/>
        <v>35.0</v>
      </c>
      <c r="L15" s="5" t="n">
        <f si="3" t="shared"/>
        <v>29.0</v>
      </c>
      <c r="M15" s="5" t="n">
        <f si="3" t="shared"/>
        <v>267.0</v>
      </c>
      <c r="N15" s="5" t="n">
        <f ref="N15" si="4" t="shared">N16-N9-N10-N11-N12-N13-N14</f>
        <v>2062.0</v>
      </c>
      <c r="O15" s="5" t="n">
        <f>O16-O9-O10-O11-O12-O13-O14</f>
        <v>57856.0</v>
      </c>
      <c r="P15" s="5" t="n">
        <f>P16-P9-P10-P11-P12-P13-P14</f>
        <v>18373.0</v>
      </c>
      <c r="Q15" s="11" t="n">
        <f si="2" t="shared"/>
        <v>1795.0</v>
      </c>
      <c r="R15" s="6" t="n">
        <f si="0" t="shared"/>
        <v>10.235654596100279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4558.0</v>
      </c>
      <c r="E16" s="5" t="n">
        <v>9636.0</v>
      </c>
      <c r="F16" s="5" t="n">
        <v>22043.0</v>
      </c>
      <c r="G16" s="5" t="n">
        <v>23995.0</v>
      </c>
      <c r="H16" s="5" t="n">
        <v>30290.0</v>
      </c>
      <c r="I16" s="5" t="n">
        <v>15743.0</v>
      </c>
      <c r="J16" s="5" t="n">
        <v>9146.0</v>
      </c>
      <c r="K16" s="5" t="n">
        <v>2438.0</v>
      </c>
      <c r="L16" s="5" t="n">
        <v>2112.0</v>
      </c>
      <c r="M16" s="5" t="n">
        <v>27075.0</v>
      </c>
      <c r="N16" s="11" t="n">
        <f ref="N16:N48" si="5" t="shared">SUM(D16:M16)</f>
        <v>147036.0</v>
      </c>
      <c r="O16" s="5" t="n">
        <v>1.6913323E7</v>
      </c>
      <c r="P16" s="5" t="n">
        <v>1044495.0</v>
      </c>
      <c r="Q16" s="11" t="n">
        <f si="2" t="shared"/>
        <v>119961.0</v>
      </c>
      <c r="R16" s="6" t="n">
        <f si="0" t="shared"/>
        <v>8.706954760297096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58.0</v>
      </c>
      <c r="E17" s="5" t="n">
        <f ref="E17:M17" si="6" t="shared">E18-E16-E3-E4-E5-E6-E7-E8</f>
        <v>130.0</v>
      </c>
      <c r="F17" s="5" t="n">
        <f si="6" t="shared"/>
        <v>170.0</v>
      </c>
      <c r="G17" s="5" t="n">
        <f si="6" t="shared"/>
        <v>151.0</v>
      </c>
      <c r="H17" s="5" t="n">
        <f si="6" t="shared"/>
        <v>231.0</v>
      </c>
      <c r="I17" s="5" t="n">
        <f si="6" t="shared"/>
        <v>130.0</v>
      </c>
      <c r="J17" s="5" t="n">
        <f si="6" t="shared"/>
        <v>60.0</v>
      </c>
      <c r="K17" s="5" t="n">
        <f si="6" t="shared"/>
        <v>138.0</v>
      </c>
      <c r="L17" s="5" t="n">
        <f si="6" t="shared"/>
        <v>31.0</v>
      </c>
      <c r="M17" s="5" t="n">
        <f si="6" t="shared"/>
        <v>130.0</v>
      </c>
      <c r="N17" s="11" t="n">
        <f si="5" t="shared"/>
        <v>1229.0</v>
      </c>
      <c r="O17" s="5" t="n">
        <f>O18-O16-O3-O4-O5-O6-O7-O8</f>
        <v>82934.0</v>
      </c>
      <c r="P17" s="5" t="n">
        <f>P18-P16-P3-P4-P5-P6-P7-P8</f>
        <v>15485.0</v>
      </c>
      <c r="Q17" s="11" t="n">
        <f si="2" t="shared"/>
        <v>1099.0</v>
      </c>
      <c r="R17" s="6" t="n">
        <f si="0" t="shared"/>
        <v>14.090081892629664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38009.0</v>
      </c>
      <c r="E18" s="5" t="n">
        <v>113279.0</v>
      </c>
      <c r="F18" s="5" t="n">
        <v>158921.0</v>
      </c>
      <c r="G18" s="5" t="n">
        <v>93838.0</v>
      </c>
      <c r="H18" s="5" t="n">
        <v>142170.0</v>
      </c>
      <c r="I18" s="5" t="n">
        <v>46857.0</v>
      </c>
      <c r="J18" s="5" t="n">
        <v>15848.0</v>
      </c>
      <c r="K18" s="5" t="n">
        <v>6632.0</v>
      </c>
      <c r="L18" s="5" t="n">
        <v>4807.0</v>
      </c>
      <c r="M18" s="5" t="n">
        <v>57299.0</v>
      </c>
      <c r="N18" s="11" t="n">
        <f si="5" t="shared"/>
        <v>677660.0</v>
      </c>
      <c r="O18" s="5" t="n">
        <v>2.0948959E7</v>
      </c>
      <c r="P18" s="5" t="n">
        <v>3534995.0</v>
      </c>
      <c r="Q18" s="11" t="n">
        <f si="2" t="shared"/>
        <v>620361.0</v>
      </c>
      <c r="R18" s="6" t="n">
        <f si="0" t="shared"/>
        <v>5.69828696517028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540.0</v>
      </c>
      <c r="E19" s="5" t="n">
        <v>709.0</v>
      </c>
      <c r="F19" s="5" t="n">
        <v>937.0</v>
      </c>
      <c r="G19" s="5" t="n">
        <v>709.0</v>
      </c>
      <c r="H19" s="5" t="n">
        <v>1431.0</v>
      </c>
      <c r="I19" s="5" t="n">
        <v>1003.0</v>
      </c>
      <c r="J19" s="5" t="n">
        <v>380.0</v>
      </c>
      <c r="K19" s="5" t="n">
        <v>286.0</v>
      </c>
      <c r="L19" s="5" t="n">
        <v>155.0</v>
      </c>
      <c r="M19" s="5" t="n">
        <v>800.0</v>
      </c>
      <c r="N19" s="11" t="n">
        <f si="5" t="shared"/>
        <v>6950.0</v>
      </c>
      <c r="O19" s="5" t="n">
        <v>99244.0</v>
      </c>
      <c r="P19" s="5" t="n">
        <v>59151.0</v>
      </c>
      <c r="Q19" s="11" t="n">
        <f si="2" t="shared"/>
        <v>6150.0</v>
      </c>
      <c r="R19" s="6" t="n">
        <f si="0" t="shared"/>
        <v>9.618048780487804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3186.0</v>
      </c>
      <c r="E20" s="5" t="n">
        <v>3638.0</v>
      </c>
      <c r="F20" s="5" t="n">
        <v>4511.0</v>
      </c>
      <c r="G20" s="5" t="n">
        <v>3783.0</v>
      </c>
      <c r="H20" s="5" t="n">
        <v>6985.0</v>
      </c>
      <c r="I20" s="5" t="n">
        <v>5635.0</v>
      </c>
      <c r="J20" s="5" t="n">
        <v>2371.0</v>
      </c>
      <c r="K20" s="5" t="n">
        <v>1307.0</v>
      </c>
      <c r="L20" s="5" t="n">
        <v>879.0</v>
      </c>
      <c r="M20" s="5" t="n">
        <v>2647.0</v>
      </c>
      <c r="N20" s="11" t="n">
        <f si="5" t="shared"/>
        <v>34942.0</v>
      </c>
      <c r="O20" s="5" t="n">
        <v>487964.0</v>
      </c>
      <c r="P20" s="5" t="n">
        <v>314687.0</v>
      </c>
      <c r="Q20" s="11" t="n">
        <f si="2" t="shared"/>
        <v>32295.0</v>
      </c>
      <c r="R20" s="6" t="n">
        <f si="0" t="shared"/>
        <v>9.744139959746091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5.0</v>
      </c>
      <c r="E21" s="5" t="n">
        <v>16.0</v>
      </c>
      <c r="F21" s="5" t="n">
        <v>43.0</v>
      </c>
      <c r="G21" s="5" t="n">
        <v>35.0</v>
      </c>
      <c r="H21" s="5" t="n">
        <v>48.0</v>
      </c>
      <c r="I21" s="5" t="n">
        <v>30.0</v>
      </c>
      <c r="J21" s="5" t="n">
        <v>13.0</v>
      </c>
      <c r="K21" s="5" t="n">
        <v>15.0</v>
      </c>
      <c r="L21" s="5" t="n">
        <v>5.0</v>
      </c>
      <c r="M21" s="5" t="n">
        <v>25.0</v>
      </c>
      <c r="N21" s="11" t="n">
        <f si="5" t="shared"/>
        <v>235.0</v>
      </c>
      <c r="O21" s="5" t="n">
        <v>6057.0</v>
      </c>
      <c r="P21" s="5" t="n">
        <v>2262.0</v>
      </c>
      <c r="Q21" s="11" t="n">
        <f si="2" t="shared"/>
        <v>210.0</v>
      </c>
      <c r="R21" s="6" t="n">
        <f si="0" t="shared"/>
        <v>10.771428571428572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14.0</v>
      </c>
      <c r="E22" s="5" t="n">
        <v>32.0</v>
      </c>
      <c r="F22" s="5" t="n">
        <v>26.0</v>
      </c>
      <c r="G22" s="5" t="n">
        <v>51.0</v>
      </c>
      <c r="H22" s="5" t="n">
        <v>83.0</v>
      </c>
      <c r="I22" s="5" t="n">
        <v>51.0</v>
      </c>
      <c r="J22" s="5" t="n">
        <v>23.0</v>
      </c>
      <c r="K22" s="5" t="n">
        <v>13.0</v>
      </c>
      <c r="L22" s="5" t="n">
        <v>15.0</v>
      </c>
      <c r="M22" s="5" t="n">
        <v>33.0</v>
      </c>
      <c r="N22" s="11" t="n">
        <f si="5" t="shared"/>
        <v>341.0</v>
      </c>
      <c r="O22" s="5" t="n">
        <v>9345.0</v>
      </c>
      <c r="P22" s="5" t="n">
        <v>3516.0</v>
      </c>
      <c r="Q22" s="11" t="n">
        <f si="2" t="shared"/>
        <v>308.0</v>
      </c>
      <c r="R22" s="6" t="n">
        <f si="0" t="shared"/>
        <v>11.415584415584416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1.0</v>
      </c>
      <c r="E23" s="5" t="n">
        <v>2.0</v>
      </c>
      <c r="F23" s="5" t="n">
        <v>11.0</v>
      </c>
      <c r="G23" s="5" t="n">
        <v>13.0</v>
      </c>
      <c r="H23" s="5" t="n">
        <v>16.0</v>
      </c>
      <c r="I23" s="5" t="n">
        <v>12.0</v>
      </c>
      <c r="J23" s="5" t="n">
        <v>7.0</v>
      </c>
      <c r="K23" s="5" t="n">
        <v>5.0</v>
      </c>
      <c r="L23" s="5" t="n">
        <v>1.0</v>
      </c>
      <c r="M23" s="5" t="n">
        <v>15.0</v>
      </c>
      <c r="N23" s="11" t="n">
        <f si="5" t="shared"/>
        <v>83.0</v>
      </c>
      <c r="O23" s="5" t="n">
        <v>3295.0</v>
      </c>
      <c r="P23" s="5" t="n">
        <v>745.0</v>
      </c>
      <c r="Q23" s="11" t="n">
        <f si="2" t="shared"/>
        <v>68.0</v>
      </c>
      <c r="R23" s="6" t="n">
        <f si="0" t="shared"/>
        <v>10.955882352941176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57.0</v>
      </c>
      <c r="E24" s="5" t="n">
        <f ref="E24:M24" si="7" t="shared">E25-E19-E20-E21-E22-E23</f>
        <v>82.0</v>
      </c>
      <c r="F24" s="5" t="n">
        <f si="7" t="shared"/>
        <v>85.0</v>
      </c>
      <c r="G24" s="5" t="n">
        <f si="7" t="shared"/>
        <v>102.0</v>
      </c>
      <c r="H24" s="5" t="n">
        <f si="7" t="shared"/>
        <v>156.0</v>
      </c>
      <c r="I24" s="5" t="n">
        <f si="7" t="shared"/>
        <v>199.0</v>
      </c>
      <c r="J24" s="5" t="n">
        <f si="7" t="shared"/>
        <v>78.0</v>
      </c>
      <c r="K24" s="5" t="n">
        <f si="7" t="shared"/>
        <v>39.0</v>
      </c>
      <c r="L24" s="5" t="n">
        <f si="7" t="shared"/>
        <v>60.0</v>
      </c>
      <c r="M24" s="5" t="n">
        <f si="7" t="shared"/>
        <v>153.0</v>
      </c>
      <c r="N24" s="11" t="n">
        <f si="5" t="shared"/>
        <v>1011.0</v>
      </c>
      <c r="O24" s="5" t="n">
        <f>O25-O19-O20-O21-O22-O23</f>
        <v>53675.0</v>
      </c>
      <c r="P24" s="5" t="n">
        <f>P25-P19-P20-P21-P22-P23</f>
        <v>11900.0</v>
      </c>
      <c r="Q24" s="11" t="n">
        <f si="2" t="shared"/>
        <v>858.0</v>
      </c>
      <c r="R24" s="6" t="n">
        <f si="0" t="shared"/>
        <v>13.86946386946387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3803.0</v>
      </c>
      <c r="E25" s="5" t="n">
        <v>4479.0</v>
      </c>
      <c r="F25" s="5" t="n">
        <v>5613.0</v>
      </c>
      <c r="G25" s="5" t="n">
        <v>4693.0</v>
      </c>
      <c r="H25" s="5" t="n">
        <v>8719.0</v>
      </c>
      <c r="I25" s="5" t="n">
        <v>6930.0</v>
      </c>
      <c r="J25" s="5" t="n">
        <v>2872.0</v>
      </c>
      <c r="K25" s="5" t="n">
        <v>1665.0</v>
      </c>
      <c r="L25" s="5" t="n">
        <v>1115.0</v>
      </c>
      <c r="M25" s="5" t="n">
        <v>3673.0</v>
      </c>
      <c r="N25" s="11" t="n">
        <f si="5" t="shared"/>
        <v>43562.0</v>
      </c>
      <c r="O25" s="5" t="n">
        <v>659580.0</v>
      </c>
      <c r="P25" s="5" t="n">
        <v>392261.0</v>
      </c>
      <c r="Q25" s="11" t="n">
        <f si="2" t="shared"/>
        <v>39889.0</v>
      </c>
      <c r="R25" s="6" t="n">
        <f si="0" t="shared"/>
        <v>9.833813833387651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38.0</v>
      </c>
      <c r="E26" s="5" t="n">
        <v>61.0</v>
      </c>
      <c r="F26" s="5" t="n">
        <v>67.0</v>
      </c>
      <c r="G26" s="5" t="n">
        <v>88.0</v>
      </c>
      <c r="H26" s="5" t="n">
        <v>76.0</v>
      </c>
      <c r="I26" s="5" t="n">
        <v>117.0</v>
      </c>
      <c r="J26" s="5" t="n">
        <v>54.0</v>
      </c>
      <c r="K26" s="5" t="n">
        <v>26.0</v>
      </c>
      <c r="L26" s="5" t="n">
        <v>14.0</v>
      </c>
      <c r="M26" s="5" t="n">
        <v>26.0</v>
      </c>
      <c r="N26" s="11" t="n">
        <f si="5" t="shared"/>
        <v>567.0</v>
      </c>
      <c r="O26" s="5" t="n">
        <v>8105.0</v>
      </c>
      <c r="P26" s="5" t="n">
        <v>5807.0</v>
      </c>
      <c r="Q26" s="11" t="n">
        <f si="2" t="shared"/>
        <v>541.0</v>
      </c>
      <c r="R26" s="6" t="n">
        <f si="0" t="shared"/>
        <v>10.733826247689464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309.0</v>
      </c>
      <c r="E27" s="5" t="n">
        <v>334.0</v>
      </c>
      <c r="F27" s="5" t="n">
        <v>329.0</v>
      </c>
      <c r="G27" s="5" t="n">
        <v>308.0</v>
      </c>
      <c r="H27" s="5" t="n">
        <v>452.0</v>
      </c>
      <c r="I27" s="5" t="n">
        <v>531.0</v>
      </c>
      <c r="J27" s="5" t="n">
        <v>274.0</v>
      </c>
      <c r="K27" s="5" t="n">
        <v>170.0</v>
      </c>
      <c r="L27" s="5" t="n">
        <v>139.0</v>
      </c>
      <c r="M27" s="5" t="n">
        <v>357.0</v>
      </c>
      <c r="N27" s="11" t="n">
        <f si="5" t="shared"/>
        <v>3203.0</v>
      </c>
      <c r="O27" s="5" t="n">
        <v>61216.0</v>
      </c>
      <c r="P27" s="5" t="n">
        <v>35874.0</v>
      </c>
      <c r="Q27" s="11" t="n">
        <f si="2" t="shared"/>
        <v>2846.0</v>
      </c>
      <c r="R27" s="6" t="n">
        <f si="0" t="shared"/>
        <v>12.605059732958539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361.0</v>
      </c>
      <c r="E28" s="5" t="n">
        <v>506.0</v>
      </c>
      <c r="F28" s="5" t="n">
        <v>601.0</v>
      </c>
      <c r="G28" s="5" t="n">
        <v>574.0</v>
      </c>
      <c r="H28" s="5" t="n">
        <v>812.0</v>
      </c>
      <c r="I28" s="5" t="n">
        <v>860.0</v>
      </c>
      <c r="J28" s="5" t="n">
        <v>509.0</v>
      </c>
      <c r="K28" s="5" t="n">
        <v>221.0</v>
      </c>
      <c r="L28" s="5" t="n">
        <v>100.0</v>
      </c>
      <c r="M28" s="5" t="n">
        <v>405.0</v>
      </c>
      <c r="N28" s="11" t="n">
        <f si="5" t="shared"/>
        <v>4949.0</v>
      </c>
      <c r="O28" s="5" t="n">
        <v>60109.0</v>
      </c>
      <c r="P28" s="5" t="n">
        <v>46942.0</v>
      </c>
      <c r="Q28" s="11" t="n">
        <f si="2" t="shared"/>
        <v>4544.0</v>
      </c>
      <c r="R28" s="6" t="n">
        <f si="0" t="shared"/>
        <v>10.330545774647888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131.0</v>
      </c>
      <c r="E29" s="5" t="n">
        <v>196.0</v>
      </c>
      <c r="F29" s="5" t="n">
        <v>228.0</v>
      </c>
      <c r="G29" s="5" t="n">
        <v>134.0</v>
      </c>
      <c r="H29" s="5" t="n">
        <v>202.0</v>
      </c>
      <c r="I29" s="5" t="n">
        <v>177.0</v>
      </c>
      <c r="J29" s="5" t="n">
        <v>97.0</v>
      </c>
      <c r="K29" s="5" t="n">
        <v>55.0</v>
      </c>
      <c r="L29" s="5" t="n">
        <v>27.0</v>
      </c>
      <c r="M29" s="5" t="n">
        <v>105.0</v>
      </c>
      <c r="N29" s="11" t="n">
        <f si="5" t="shared"/>
        <v>1352.0</v>
      </c>
      <c r="O29" s="5" t="n">
        <v>17694.0</v>
      </c>
      <c r="P29" s="5" t="n">
        <v>11112.0</v>
      </c>
      <c r="Q29" s="11" t="n">
        <f si="2" t="shared"/>
        <v>1247.0</v>
      </c>
      <c r="R29" s="6" t="n">
        <f si="0" t="shared"/>
        <v>8.910986367281476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159.0</v>
      </c>
      <c r="E30" s="5" t="n">
        <v>222.0</v>
      </c>
      <c r="F30" s="5" t="n">
        <v>248.0</v>
      </c>
      <c r="G30" s="5" t="n">
        <v>170.0</v>
      </c>
      <c r="H30" s="5" t="n">
        <v>287.0</v>
      </c>
      <c r="I30" s="5" t="n">
        <v>310.0</v>
      </c>
      <c r="J30" s="5" t="n">
        <v>187.0</v>
      </c>
      <c r="K30" s="5" t="n">
        <v>52.0</v>
      </c>
      <c r="L30" s="5" t="n">
        <v>27.0</v>
      </c>
      <c r="M30" s="5" t="n">
        <v>117.0</v>
      </c>
      <c r="N30" s="11" t="n">
        <f si="5" t="shared"/>
        <v>1779.0</v>
      </c>
      <c r="O30" s="5" t="n">
        <v>21162.0</v>
      </c>
      <c r="P30" s="5" t="n">
        <v>15509.0</v>
      </c>
      <c r="Q30" s="11" t="n">
        <f si="2" t="shared"/>
        <v>1662.0</v>
      </c>
      <c r="R30" s="6" t="n">
        <f si="0" t="shared"/>
        <v>9.33152827918171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53.0</v>
      </c>
      <c r="E31" s="5" t="n">
        <v>102.0</v>
      </c>
      <c r="F31" s="5" t="n">
        <v>80.0</v>
      </c>
      <c r="G31" s="5" t="n">
        <v>92.0</v>
      </c>
      <c r="H31" s="5" t="n">
        <v>117.0</v>
      </c>
      <c r="I31" s="5" t="n">
        <v>189.0</v>
      </c>
      <c r="J31" s="5" t="n">
        <v>62.0</v>
      </c>
      <c r="K31" s="5" t="n">
        <v>29.0</v>
      </c>
      <c r="L31" s="5" t="n">
        <v>13.0</v>
      </c>
      <c r="M31" s="5" t="n">
        <v>25.0</v>
      </c>
      <c r="N31" s="11" t="n">
        <f si="5" t="shared"/>
        <v>762.0</v>
      </c>
      <c r="O31" s="5" t="n">
        <v>13721.0</v>
      </c>
      <c r="P31" s="5" t="n">
        <v>7102.0</v>
      </c>
      <c r="Q31" s="11" t="n">
        <f si="2" t="shared"/>
        <v>737.0</v>
      </c>
      <c r="R31" s="6" t="n">
        <f si="0" t="shared"/>
        <v>9.636363636363637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97.0</v>
      </c>
      <c r="E32" s="5" t="n">
        <v>120.0</v>
      </c>
      <c r="F32" s="5" t="n">
        <v>109.0</v>
      </c>
      <c r="G32" s="5" t="n">
        <v>97.0</v>
      </c>
      <c r="H32" s="5" t="n">
        <v>171.0</v>
      </c>
      <c r="I32" s="5" t="n">
        <v>179.0</v>
      </c>
      <c r="J32" s="5" t="n">
        <v>112.0</v>
      </c>
      <c r="K32" s="5" t="n">
        <v>39.0</v>
      </c>
      <c r="L32" s="5" t="n">
        <v>43.0</v>
      </c>
      <c r="M32" s="5" t="n">
        <v>75.0</v>
      </c>
      <c r="N32" s="11" t="n">
        <f si="5" t="shared"/>
        <v>1042.0</v>
      </c>
      <c r="O32" s="5" t="n">
        <v>18517.0</v>
      </c>
      <c r="P32" s="5" t="n">
        <v>11417.0</v>
      </c>
      <c r="Q32" s="11" t="n">
        <f si="2" t="shared"/>
        <v>967.0</v>
      </c>
      <c r="R32" s="6" t="n">
        <f si="0" t="shared"/>
        <v>11.806618407445708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456.0</v>
      </c>
      <c r="E33" s="5" t="n">
        <v>599.0</v>
      </c>
      <c r="F33" s="5" t="n">
        <v>689.0</v>
      </c>
      <c r="G33" s="5" t="n">
        <v>564.0</v>
      </c>
      <c r="H33" s="5" t="n">
        <v>793.0</v>
      </c>
      <c r="I33" s="5" t="n">
        <v>651.0</v>
      </c>
      <c r="J33" s="5" t="n">
        <v>331.0</v>
      </c>
      <c r="K33" s="5" t="n">
        <v>205.0</v>
      </c>
      <c r="L33" s="5" t="n">
        <v>117.0</v>
      </c>
      <c r="M33" s="5" t="n">
        <v>340.0</v>
      </c>
      <c r="N33" s="11" t="n">
        <f si="5" t="shared"/>
        <v>4745.0</v>
      </c>
      <c r="O33" s="5" t="n">
        <v>83241.0</v>
      </c>
      <c r="P33" s="5" t="n">
        <v>42715.0</v>
      </c>
      <c r="Q33" s="11" t="n">
        <f si="2" t="shared"/>
        <v>4405.0</v>
      </c>
      <c r="R33" s="6" t="n">
        <f si="0" t="shared"/>
        <v>9.696935300794552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68.0</v>
      </c>
      <c r="E34" s="5" t="n">
        <v>92.0</v>
      </c>
      <c r="F34" s="5" t="n">
        <v>93.0</v>
      </c>
      <c r="G34" s="5" t="n">
        <v>61.0</v>
      </c>
      <c r="H34" s="5" t="n">
        <v>83.0</v>
      </c>
      <c r="I34" s="5" t="n">
        <v>117.0</v>
      </c>
      <c r="J34" s="5" t="n">
        <v>70.0</v>
      </c>
      <c r="K34" s="5" t="n">
        <v>38.0</v>
      </c>
      <c r="L34" s="5" t="n">
        <v>9.0</v>
      </c>
      <c r="M34" s="5" t="n">
        <v>70.0</v>
      </c>
      <c r="N34" s="11" t="n">
        <f si="5" t="shared"/>
        <v>701.0</v>
      </c>
      <c r="O34" s="5" t="n">
        <v>8002.0</v>
      </c>
      <c r="P34" s="5" t="n">
        <v>6367.0</v>
      </c>
      <c r="Q34" s="11" t="n">
        <f si="2" t="shared"/>
        <v>631.0</v>
      </c>
      <c r="R34" s="6" t="n">
        <f si="0" t="shared"/>
        <v>10.090332805071315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26.0</v>
      </c>
      <c r="E35" s="5" t="n">
        <v>29.0</v>
      </c>
      <c r="F35" s="5" t="n">
        <v>19.0</v>
      </c>
      <c r="G35" s="5" t="n">
        <v>7.0</v>
      </c>
      <c r="H35" s="5" t="n">
        <v>12.0</v>
      </c>
      <c r="I35" s="5" t="n">
        <v>8.0</v>
      </c>
      <c r="J35" s="5" t="n">
        <v>7.0</v>
      </c>
      <c r="K35" s="5" t="n">
        <v>6.0</v>
      </c>
      <c r="L35" s="5" t="n">
        <v>2.0</v>
      </c>
      <c r="M35" s="5" t="n">
        <v>12.0</v>
      </c>
      <c r="N35" s="11" t="n">
        <f si="5" t="shared"/>
        <v>128.0</v>
      </c>
      <c r="O35" s="5" t="n">
        <v>867.0</v>
      </c>
      <c r="P35" s="5" t="n">
        <v>867.0</v>
      </c>
      <c r="Q35" s="11" t="n">
        <f si="2" t="shared"/>
        <v>116.0</v>
      </c>
      <c r="R35" s="6" t="n">
        <f si="0" t="shared"/>
        <v>7.474137931034483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46.0</v>
      </c>
      <c r="E36" s="5" t="n">
        <v>84.0</v>
      </c>
      <c r="F36" s="5" t="n">
        <v>80.0</v>
      </c>
      <c r="G36" s="5" t="n">
        <v>71.0</v>
      </c>
      <c r="H36" s="5" t="n">
        <v>99.0</v>
      </c>
      <c r="I36" s="5" t="n">
        <v>52.0</v>
      </c>
      <c r="J36" s="5" t="n">
        <v>38.0</v>
      </c>
      <c r="K36" s="5" t="n">
        <v>17.0</v>
      </c>
      <c r="L36" s="5" t="n">
        <v>9.0</v>
      </c>
      <c r="M36" s="5" t="n">
        <v>46.0</v>
      </c>
      <c r="N36" s="11" t="n">
        <f si="5" t="shared"/>
        <v>542.0</v>
      </c>
      <c r="O36" s="5" t="n">
        <v>6559.0</v>
      </c>
      <c r="P36" s="5" t="n">
        <v>4071.0</v>
      </c>
      <c r="Q36" s="11" t="n">
        <f si="2" t="shared"/>
        <v>496.0</v>
      </c>
      <c r="R36" s="6" t="n">
        <f si="0" t="shared"/>
        <v>8.20766129032258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60.0</v>
      </c>
      <c r="E37" s="5" t="n">
        <v>56.0</v>
      </c>
      <c r="F37" s="5" t="n">
        <v>70.0</v>
      </c>
      <c r="G37" s="5" t="n">
        <v>50.0</v>
      </c>
      <c r="H37" s="5" t="n">
        <v>150.0</v>
      </c>
      <c r="I37" s="5" t="n">
        <v>160.0</v>
      </c>
      <c r="J37" s="5" t="n">
        <v>50.0</v>
      </c>
      <c r="K37" s="5" t="n">
        <v>29.0</v>
      </c>
      <c r="L37" s="5" t="n">
        <v>19.0</v>
      </c>
      <c r="M37" s="5" t="n">
        <v>59.0</v>
      </c>
      <c r="N37" s="11" t="n">
        <f si="5" t="shared"/>
        <v>703.0</v>
      </c>
      <c r="O37" s="5" t="n">
        <v>17222.0</v>
      </c>
      <c r="P37" s="5" t="n">
        <v>6864.0</v>
      </c>
      <c r="Q37" s="11" t="n">
        <f si="2" t="shared"/>
        <v>644.0</v>
      </c>
      <c r="R37" s="6" t="n">
        <f si="0" t="shared"/>
        <v>10.658385093167702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258.0</v>
      </c>
      <c r="E38" s="5" t="n">
        <f ref="E38:M38" si="8" t="shared">E39-E26-E27-E28-E29-E30-E31-E32-E33-E34-E35-E36-E37</f>
        <v>374.0</v>
      </c>
      <c r="F38" s="5" t="n">
        <f si="8" t="shared"/>
        <v>476.0</v>
      </c>
      <c r="G38" s="5" t="n">
        <f si="8" t="shared"/>
        <v>379.0</v>
      </c>
      <c r="H38" s="5" t="n">
        <f si="8" t="shared"/>
        <v>595.0</v>
      </c>
      <c r="I38" s="5" t="n">
        <f si="8" t="shared"/>
        <v>486.0</v>
      </c>
      <c r="J38" s="5" t="n">
        <f si="8" t="shared"/>
        <v>212.0</v>
      </c>
      <c r="K38" s="5" t="n">
        <f si="8" t="shared"/>
        <v>149.0</v>
      </c>
      <c r="L38" s="5" t="n">
        <f si="8" t="shared"/>
        <v>121.0</v>
      </c>
      <c r="M38" s="5" t="n">
        <f si="8" t="shared"/>
        <v>341.0</v>
      </c>
      <c r="N38" s="11" t="n">
        <f si="5" t="shared"/>
        <v>3391.0</v>
      </c>
      <c r="O38" s="5" t="n">
        <f>O39-O26-O27-O28-O29-O30-O31-O32-O33-O34-O35-O36-O37</f>
        <v>64840.0</v>
      </c>
      <c r="P38" s="5" t="n">
        <f>P39-P26-P27-P28-P29-P30-P31-P32-P33-P34-P35-P36-P37</f>
        <v>33060.0</v>
      </c>
      <c r="Q38" s="11" t="n">
        <f si="2" t="shared"/>
        <v>3050.0</v>
      </c>
      <c r="R38" s="6" t="n">
        <f si="0" t="shared"/>
        <v>10.839344262295082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2062.0</v>
      </c>
      <c r="E39" s="5" t="n">
        <v>2775.0</v>
      </c>
      <c r="F39" s="5" t="n">
        <v>3089.0</v>
      </c>
      <c r="G39" s="5" t="n">
        <v>2595.0</v>
      </c>
      <c r="H39" s="5" t="n">
        <v>3849.0</v>
      </c>
      <c r="I39" s="5" t="n">
        <v>3837.0</v>
      </c>
      <c r="J39" s="5" t="n">
        <v>2003.0</v>
      </c>
      <c r="K39" s="5" t="n">
        <v>1036.0</v>
      </c>
      <c r="L39" s="5" t="n">
        <v>640.0</v>
      </c>
      <c r="M39" s="5" t="n">
        <v>1978.0</v>
      </c>
      <c r="N39" s="11" t="n">
        <f si="5" t="shared"/>
        <v>23864.0</v>
      </c>
      <c r="O39" s="5" t="n">
        <v>381255.0</v>
      </c>
      <c r="P39" s="5" t="n">
        <v>227707.0</v>
      </c>
      <c r="Q39" s="11" t="n">
        <f si="2" t="shared"/>
        <v>21886.0</v>
      </c>
      <c r="R39" s="6" t="n">
        <f si="0" t="shared"/>
        <v>10.404231015260898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444.0</v>
      </c>
      <c r="E40" s="5" t="n">
        <v>623.0</v>
      </c>
      <c r="F40" s="5" t="n">
        <v>741.0</v>
      </c>
      <c r="G40" s="5" t="n">
        <v>732.0</v>
      </c>
      <c r="H40" s="5" t="n">
        <v>1295.0</v>
      </c>
      <c r="I40" s="5" t="n">
        <v>889.0</v>
      </c>
      <c r="J40" s="5" t="n">
        <v>294.0</v>
      </c>
      <c r="K40" s="5" t="n">
        <v>117.0</v>
      </c>
      <c r="L40" s="5" t="n">
        <v>94.0</v>
      </c>
      <c r="M40" s="5" t="n">
        <v>909.0</v>
      </c>
      <c r="N40" s="11" t="n">
        <f si="5" t="shared"/>
        <v>6138.0</v>
      </c>
      <c r="O40" s="5" t="n">
        <v>53930.0</v>
      </c>
      <c r="P40" s="5" t="n">
        <v>42259.0</v>
      </c>
      <c r="Q40" s="11" t="n">
        <f si="2" t="shared"/>
        <v>5229.0</v>
      </c>
      <c r="R40" s="6" t="n">
        <f si="0" t="shared"/>
        <v>8.081659973226238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45.0</v>
      </c>
      <c r="E41" s="5" t="n">
        <v>125.0</v>
      </c>
      <c r="F41" s="5" t="n">
        <v>124.0</v>
      </c>
      <c r="G41" s="5" t="n">
        <v>95.0</v>
      </c>
      <c r="H41" s="5" t="n">
        <v>177.0</v>
      </c>
      <c r="I41" s="5" t="n">
        <v>175.0</v>
      </c>
      <c r="J41" s="5" t="n">
        <v>83.0</v>
      </c>
      <c r="K41" s="5" t="n">
        <v>45.0</v>
      </c>
      <c r="L41" s="5" t="n">
        <v>23.0</v>
      </c>
      <c r="M41" s="5" t="n">
        <v>89.0</v>
      </c>
      <c r="N41" s="11" t="n">
        <f si="5" t="shared"/>
        <v>981.0</v>
      </c>
      <c r="O41" s="5" t="n">
        <v>18488.0</v>
      </c>
      <c r="P41" s="5" t="n">
        <v>9607.0</v>
      </c>
      <c r="Q41" s="11" t="n">
        <f si="2" t="shared"/>
        <v>892.0</v>
      </c>
      <c r="R41" s="6" t="n">
        <f si="0" t="shared"/>
        <v>10.77017937219731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11.0</v>
      </c>
      <c r="E42" s="5" t="n">
        <f ref="E42:M42" si="9" t="shared">E43-E40-E41</f>
        <v>8.0</v>
      </c>
      <c r="F42" s="5" t="n">
        <f si="9" t="shared"/>
        <v>24.0</v>
      </c>
      <c r="G42" s="5" t="n">
        <f si="9" t="shared"/>
        <v>32.0</v>
      </c>
      <c r="H42" s="5" t="n">
        <f si="9" t="shared"/>
        <v>42.0</v>
      </c>
      <c r="I42" s="5" t="n">
        <f si="9" t="shared"/>
        <v>20.0</v>
      </c>
      <c r="J42" s="5" t="n">
        <f si="9" t="shared"/>
        <v>48.0</v>
      </c>
      <c r="K42" s="5" t="n">
        <f si="9" t="shared"/>
        <v>21.0</v>
      </c>
      <c r="L42" s="5" t="n">
        <f si="9" t="shared"/>
        <v>18.0</v>
      </c>
      <c r="M42" s="5" t="n">
        <f si="9" t="shared"/>
        <v>6.0</v>
      </c>
      <c r="N42" s="11" t="n">
        <f si="5" t="shared"/>
        <v>230.0</v>
      </c>
      <c r="O42" s="5" t="n">
        <f>O43-O40-O41</f>
        <v>5534.0</v>
      </c>
      <c r="P42" s="5" t="n">
        <f>P43-P40-P41</f>
        <v>3956.0</v>
      </c>
      <c r="Q42" s="11" t="n">
        <f si="2" t="shared"/>
        <v>224.0</v>
      </c>
      <c r="R42" s="6" t="n">
        <f si="0" t="shared"/>
        <v>17.660714285714285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500.0</v>
      </c>
      <c r="E43" s="5" t="n">
        <v>756.0</v>
      </c>
      <c r="F43" s="5" t="n">
        <v>889.0</v>
      </c>
      <c r="G43" s="5" t="n">
        <v>859.0</v>
      </c>
      <c r="H43" s="5" t="n">
        <v>1514.0</v>
      </c>
      <c r="I43" s="5" t="n">
        <v>1084.0</v>
      </c>
      <c r="J43" s="5" t="n">
        <v>425.0</v>
      </c>
      <c r="K43" s="5" t="n">
        <v>183.0</v>
      </c>
      <c r="L43" s="5" t="n">
        <v>135.0</v>
      </c>
      <c r="M43" s="5" t="n">
        <v>1004.0</v>
      </c>
      <c r="N43" s="11" t="n">
        <f si="5" t="shared"/>
        <v>7349.0</v>
      </c>
      <c r="O43" s="5" t="n">
        <v>77952.0</v>
      </c>
      <c r="P43" s="5" t="n">
        <v>55822.0</v>
      </c>
      <c r="Q43" s="11" t="n">
        <f si="2" t="shared"/>
        <v>6345.0</v>
      </c>
      <c r="R43" s="6" t="n">
        <f si="0" t="shared"/>
        <v>8.79779353821907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11.0</v>
      </c>
      <c r="E44" s="8" t="n">
        <v>26.0</v>
      </c>
      <c r="F44" s="8" t="n">
        <v>19.0</v>
      </c>
      <c r="G44" s="8" t="n">
        <v>29.0</v>
      </c>
      <c r="H44" s="8" t="n">
        <v>53.0</v>
      </c>
      <c r="I44" s="8" t="n">
        <v>33.0</v>
      </c>
      <c r="J44" s="8" t="n">
        <v>46.0</v>
      </c>
      <c r="K44" s="8" t="n">
        <v>33.0</v>
      </c>
      <c r="L44" s="8" t="n">
        <v>17.0</v>
      </c>
      <c r="M44" s="8" t="n">
        <v>85.0</v>
      </c>
      <c r="N44" s="11" t="n">
        <f si="5" t="shared"/>
        <v>352.0</v>
      </c>
      <c r="O44" s="8" t="n">
        <v>39170.0</v>
      </c>
      <c r="P44" s="8" t="n">
        <v>4734.0</v>
      </c>
      <c r="Q44" s="11" t="n">
        <f si="2" t="shared"/>
        <v>267.0</v>
      </c>
      <c r="R44" s="6" t="n">
        <f si="0" t="shared"/>
        <v>17.730337078651687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16.0</v>
      </c>
      <c r="E45" s="8" t="n">
        <f ref="E45:M45" si="10" t="shared">E46-E44</f>
        <v>19.0</v>
      </c>
      <c r="F45" s="8" t="n">
        <f si="10" t="shared"/>
        <v>45.0</v>
      </c>
      <c r="G45" s="8" t="n">
        <f si="10" t="shared"/>
        <v>30.0</v>
      </c>
      <c r="H45" s="8" t="n">
        <f si="10" t="shared"/>
        <v>93.0</v>
      </c>
      <c r="I45" s="8" t="n">
        <f si="10" t="shared"/>
        <v>56.0</v>
      </c>
      <c r="J45" s="8" t="n">
        <f si="10" t="shared"/>
        <v>43.0</v>
      </c>
      <c r="K45" s="8" t="n">
        <f si="10" t="shared"/>
        <v>35.0</v>
      </c>
      <c r="L45" s="8" t="n">
        <f si="10" t="shared"/>
        <v>11.0</v>
      </c>
      <c r="M45" s="8" t="n">
        <f si="10" t="shared"/>
        <v>65.0</v>
      </c>
      <c r="N45" s="11" t="n">
        <f si="5" t="shared"/>
        <v>413.0</v>
      </c>
      <c r="O45" s="8" t="n">
        <f>O46-O44</f>
        <v>39177.0</v>
      </c>
      <c r="P45" s="8" t="n">
        <f>P46-P44</f>
        <v>4827.0</v>
      </c>
      <c r="Q45" s="11" t="n">
        <f si="2" t="shared"/>
        <v>348.0</v>
      </c>
      <c r="R45" s="6" t="n">
        <f si="0" t="shared"/>
        <v>13.870689655172415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27.0</v>
      </c>
      <c r="E46" s="8" t="n">
        <v>45.0</v>
      </c>
      <c r="F46" s="8" t="n">
        <v>64.0</v>
      </c>
      <c r="G46" s="8" t="n">
        <v>59.0</v>
      </c>
      <c r="H46" s="8" t="n">
        <v>146.0</v>
      </c>
      <c r="I46" s="8" t="n">
        <v>89.0</v>
      </c>
      <c r="J46" s="8" t="n">
        <v>89.0</v>
      </c>
      <c r="K46" s="8" t="n">
        <v>68.0</v>
      </c>
      <c r="L46" s="8" t="n">
        <v>28.0</v>
      </c>
      <c r="M46" s="8" t="n">
        <v>150.0</v>
      </c>
      <c r="N46" s="11" t="n">
        <f si="5" t="shared"/>
        <v>765.0</v>
      </c>
      <c r="O46" s="8" t="n">
        <v>78347.0</v>
      </c>
      <c r="P46" s="8" t="n">
        <v>9561.0</v>
      </c>
      <c r="Q46" s="11" t="n">
        <f si="2" t="shared"/>
        <v>615.0</v>
      </c>
      <c r="R46" s="6" t="n">
        <f si="0" t="shared"/>
        <v>15.546341463414635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0.0</v>
      </c>
      <c r="E47" s="5" t="n">
        <v>1.0</v>
      </c>
      <c r="F47" s="5" t="n">
        <v>1.0</v>
      </c>
      <c r="G47" s="5" t="n">
        <v>9.0</v>
      </c>
      <c r="H47" s="5" t="n">
        <v>7.0</v>
      </c>
      <c r="I47" s="5" t="n">
        <v>7.0</v>
      </c>
      <c r="J47" s="5" t="n">
        <v>3.0</v>
      </c>
      <c r="K47" s="5" t="n">
        <v>6.0</v>
      </c>
      <c r="L47" s="5" t="n">
        <v>1.0</v>
      </c>
      <c r="M47" s="5" t="n">
        <v>15.0</v>
      </c>
      <c r="N47" s="11" t="n">
        <f si="5" t="shared"/>
        <v>50.0</v>
      </c>
      <c r="O47" s="5" t="n">
        <v>3793.0</v>
      </c>
      <c r="P47" s="5" t="n">
        <v>615.0</v>
      </c>
      <c r="Q47" s="11" t="n">
        <f si="2" t="shared"/>
        <v>35.0</v>
      </c>
      <c r="R47" s="6" t="n">
        <f si="0" t="shared"/>
        <v>17.571428571428573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44401.0</v>
      </c>
      <c r="E48" s="5" t="n">
        <f ref="E48:M48" si="11" t="shared">E47+E46+E43+E39+E25+E18</f>
        <v>121335.0</v>
      </c>
      <c r="F48" s="5" t="n">
        <f si="11" t="shared"/>
        <v>168577.0</v>
      </c>
      <c r="G48" s="5" t="n">
        <f si="11" t="shared"/>
        <v>102053.0</v>
      </c>
      <c r="H48" s="5" t="n">
        <f si="11" t="shared"/>
        <v>156405.0</v>
      </c>
      <c r="I48" s="5" t="n">
        <f si="11" t="shared"/>
        <v>58804.0</v>
      </c>
      <c r="J48" s="5" t="n">
        <f si="11" t="shared"/>
        <v>21240.0</v>
      </c>
      <c r="K48" s="5" t="n">
        <f si="11" t="shared"/>
        <v>9590.0</v>
      </c>
      <c r="L48" s="5" t="n">
        <f si="11" t="shared"/>
        <v>6726.0</v>
      </c>
      <c r="M48" s="5" t="n">
        <f si="11" t="shared"/>
        <v>64119.0</v>
      </c>
      <c r="N48" s="11" t="n">
        <f si="5" t="shared"/>
        <v>753250.0</v>
      </c>
      <c r="O48" s="5" t="n">
        <f>O47+O46+O43+O39+O25+O18</f>
        <v>2.2149886E7</v>
      </c>
      <c r="P48" s="5" t="n">
        <f>P47+P46+P43+P39+P25+P18</f>
        <v>4220961.0</v>
      </c>
      <c r="Q48" s="11" t="n">
        <f si="2" t="shared"/>
        <v>689131.0</v>
      </c>
      <c r="R48" s="6" t="n">
        <f si="0" t="shared"/>
        <v>6.125048793335375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5.89459010952539</v>
      </c>
      <c r="E49" s="6" t="n">
        <f ref="E49" si="13" t="shared">E48/$N$48*100</f>
        <v>16.1081978094922</v>
      </c>
      <c r="F49" s="6" t="n">
        <f ref="F49" si="14" t="shared">F48/$N$48*100</f>
        <v>22.37995353468304</v>
      </c>
      <c r="G49" s="6" t="n">
        <f ref="G49" si="15" t="shared">G48/$N$48*100</f>
        <v>13.548357119150348</v>
      </c>
      <c r="H49" s="6" t="n">
        <f ref="H49" si="16" t="shared">H48/$N$48*100</f>
        <v>20.76402256886824</v>
      </c>
      <c r="I49" s="6" t="n">
        <f ref="I49" si="17" t="shared">I48/$N$48*100</f>
        <v>7.806704281447063</v>
      </c>
      <c r="J49" s="6" t="n">
        <f ref="J49" si="18" t="shared">J48/$N$48*100</f>
        <v>2.8197809492200463</v>
      </c>
      <c r="K49" s="6" t="n">
        <f ref="K49" si="19" t="shared">K48/$N$48*100</f>
        <v>1.273149684699635</v>
      </c>
      <c r="L49" s="6" t="n">
        <f ref="L49" si="20" t="shared">L48/$N$48*100</f>
        <v>0.8929306339196814</v>
      </c>
      <c r="M49" s="6" t="n">
        <f ref="M49" si="21" t="shared">M48/$N$48*100</f>
        <v>8.512313308994358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