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<sst xmlns="http://schemas.openxmlformats.org/spreadsheetml/2006/main" count="118" uniqueCount="73">
  <si>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</si>
  <si>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</si>
  <si>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</si>
  <si>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</si>
  <si>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</si>
  <si>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</si>
  <si>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</si>
  <si>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</si>
  <si>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</si>
  <si>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</si>
  <si>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</si>
  <si>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</si>
  <si>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</si>
  <si>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</si>
  <si>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</si>
  <si>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</si>
  <si>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</si>
  <si>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</si>
  <si>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</si>
  <si>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</si>
  <si>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</si>
  <si>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</si>
  <si>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</si>
  <si>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</si>
  <si>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</si>
  <si>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</si>
  <si>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</si>
  <si>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</si>
  <si>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</si>
  <si>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</si>
  <si>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</si>
  <si>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</si>
  <si>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</si>
  <si>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</si>
  <si>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</si>
  <si>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</si>
  <si>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</si>
  <si>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</si>
  <si>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</si>
  <si>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</si>
  <si>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</si>
  <si>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</si>
  <si>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</si>
  <si>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</si>
  <si>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</si>
  <si>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</si>
  <si>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</si>
  <si>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</si>
  <si>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</si>
  <si>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</si>
  <si>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</si>
  <si>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</si>
  <si>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</si>
  <si>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</si>
  <si>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</si>
  <si>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</si>
  <si>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</si>
  <si>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</si>
  <si>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</si>
  <si>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</si>
  <si>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</si>
  <si>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</si>
  <si>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</si>
  <si>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</si>
  <si>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</si>
  <si>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</si>
  <si>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</si>
  <si>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</si>
  <si>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</si>
  <si>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</si>
  <si>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</si>
  <si>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108年10月來臺旅客人次～按停留夜數分
Table 1-8  Visitor Arrivals  by Length of Stay,
October,2019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</si>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</sst>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6345.0</v>
      </c>
      <c r="E3" s="4" t="n">
        <v>24551.0</v>
      </c>
      <c r="F3" s="4" t="n">
        <v>38954.0</v>
      </c>
      <c r="G3" s="4" t="n">
        <v>29506.0</v>
      </c>
      <c r="H3" s="4" t="n">
        <v>22232.0</v>
      </c>
      <c r="I3" s="4" t="n">
        <v>5367.0</v>
      </c>
      <c r="J3" s="4" t="n">
        <v>1242.0</v>
      </c>
      <c r="K3" s="4" t="n">
        <v>251.0</v>
      </c>
      <c r="L3" s="4" t="n">
        <v>176.0</v>
      </c>
      <c r="M3" s="4" t="n">
        <v>3538.0</v>
      </c>
      <c r="N3" s="11" t="n">
        <f>SUM(D3:M3)</f>
        <v>132162.0</v>
      </c>
      <c r="O3" s="4" t="n">
        <v>694137.0</v>
      </c>
      <c r="P3" s="4" t="n">
        <v>521352.0</v>
      </c>
      <c r="Q3" s="11" t="n">
        <f>SUM(D3:L3)</f>
        <v>128624.0</v>
      </c>
      <c r="R3" s="6" t="n">
        <f ref="R3:R48" si="0" t="shared">IF(P3&lt;&gt;0,P3/SUM(D3:L3),0)</f>
        <v>4.053302649583282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9112.0</v>
      </c>
      <c r="E4" s="5" t="n">
        <v>7865.0</v>
      </c>
      <c r="F4" s="5" t="n">
        <v>7880.0</v>
      </c>
      <c r="G4" s="5" t="n">
        <v>10931.0</v>
      </c>
      <c r="H4" s="5" t="n">
        <v>49407.0</v>
      </c>
      <c r="I4" s="5" t="n">
        <v>19318.0</v>
      </c>
      <c r="J4" s="5" t="n">
        <v>2687.0</v>
      </c>
      <c r="K4" s="5" t="n">
        <v>1326.0</v>
      </c>
      <c r="L4" s="5" t="n">
        <v>1003.0</v>
      </c>
      <c r="M4" s="5" t="n">
        <v>14337.0</v>
      </c>
      <c r="N4" s="11" t="n">
        <f ref="N4:N14" si="1" t="shared">SUM(D4:M4)</f>
        <v>123866.0</v>
      </c>
      <c r="O4" s="5" t="n">
        <v>1686640.0</v>
      </c>
      <c r="P4" s="5" t="n">
        <v>807017.0</v>
      </c>
      <c r="Q4" s="11" t="n">
        <f ref="Q4:Q48" si="2" t="shared">SUM(D4:L4)</f>
        <v>109529.0</v>
      </c>
      <c r="R4" s="6" t="n">
        <f si="0" t="shared"/>
        <v>7.368066904655388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12281.0</v>
      </c>
      <c r="E5" s="5" t="n">
        <v>71817.0</v>
      </c>
      <c r="F5" s="5" t="n">
        <v>69753.0</v>
      </c>
      <c r="G5" s="5" t="n">
        <v>19469.0</v>
      </c>
      <c r="H5" s="5" t="n">
        <v>9147.0</v>
      </c>
      <c r="I5" s="5" t="n">
        <v>4020.0</v>
      </c>
      <c r="J5" s="5" t="n">
        <v>2384.0</v>
      </c>
      <c r="K5" s="5" t="n">
        <v>2270.0</v>
      </c>
      <c r="L5" s="5" t="n">
        <v>1122.0</v>
      </c>
      <c r="M5" s="5" t="n">
        <v>8805.0</v>
      </c>
      <c r="N5" s="11" t="n">
        <f si="1" t="shared"/>
        <v>201068.0</v>
      </c>
      <c r="O5" s="5" t="n">
        <v>980160.0</v>
      </c>
      <c r="P5" s="5" t="n">
        <v>773315.0</v>
      </c>
      <c r="Q5" s="11" t="n">
        <f si="2" t="shared"/>
        <v>192263.0</v>
      </c>
      <c r="R5" s="6" t="n">
        <f si="0" t="shared"/>
        <v>4.022172752947785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3924.0</v>
      </c>
      <c r="E6" s="5" t="n">
        <v>21026.0</v>
      </c>
      <c r="F6" s="5" t="n">
        <v>69649.0</v>
      </c>
      <c r="G6" s="5" t="n">
        <v>17290.0</v>
      </c>
      <c r="H6" s="5" t="n">
        <v>6598.0</v>
      </c>
      <c r="I6" s="5" t="n">
        <v>1402.0</v>
      </c>
      <c r="J6" s="5" t="n">
        <v>629.0</v>
      </c>
      <c r="K6" s="5" t="n">
        <v>607.0</v>
      </c>
      <c r="L6" s="5" t="n">
        <v>370.0</v>
      </c>
      <c r="M6" s="5" t="n">
        <v>1263.0</v>
      </c>
      <c r="N6" s="11" t="n">
        <f si="1" t="shared"/>
        <v>122758.0</v>
      </c>
      <c r="O6" s="5" t="n">
        <v>518421.0</v>
      </c>
      <c r="P6" s="5" t="n">
        <v>443303.0</v>
      </c>
      <c r="Q6" s="11" t="n">
        <f si="2" t="shared"/>
        <v>121495.0</v>
      </c>
      <c r="R6" s="6" t="n">
        <f si="0" t="shared"/>
        <v>3.6487345158236963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170.0</v>
      </c>
      <c r="E7" s="5" t="n">
        <v>290.0</v>
      </c>
      <c r="F7" s="5" t="n">
        <v>375.0</v>
      </c>
      <c r="G7" s="5" t="n">
        <v>415.0</v>
      </c>
      <c r="H7" s="5" t="n">
        <v>585.0</v>
      </c>
      <c r="I7" s="5" t="n">
        <v>418.0</v>
      </c>
      <c r="J7" s="5" t="n">
        <v>193.0</v>
      </c>
      <c r="K7" s="5" t="n">
        <v>197.0</v>
      </c>
      <c r="L7" s="5" t="n">
        <v>83.0</v>
      </c>
      <c r="M7" s="5" t="n">
        <v>577.0</v>
      </c>
      <c r="N7" s="11" t="n">
        <f si="1" t="shared"/>
        <v>3303.0</v>
      </c>
      <c r="O7" s="5" t="n">
        <v>145732.0</v>
      </c>
      <c r="P7" s="5" t="n">
        <v>31523.0</v>
      </c>
      <c r="Q7" s="11" t="n">
        <f si="2" t="shared"/>
        <v>2726.0</v>
      </c>
      <c r="R7" s="6" t="n">
        <f si="0" t="shared"/>
        <v>11.563829787234043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136.0</v>
      </c>
      <c r="E8" s="5" t="n">
        <v>220.0</v>
      </c>
      <c r="F8" s="5" t="n">
        <v>260.0</v>
      </c>
      <c r="G8" s="5" t="n">
        <v>254.0</v>
      </c>
      <c r="H8" s="5" t="n">
        <v>482.0</v>
      </c>
      <c r="I8" s="5" t="n">
        <v>652.0</v>
      </c>
      <c r="J8" s="5" t="n">
        <v>269.0</v>
      </c>
      <c r="K8" s="5" t="n">
        <v>54.0</v>
      </c>
      <c r="L8" s="5" t="n">
        <v>26.0</v>
      </c>
      <c r="M8" s="5" t="n">
        <v>193.0</v>
      </c>
      <c r="N8" s="11" t="n">
        <f si="1" t="shared"/>
        <v>2546.0</v>
      </c>
      <c r="O8" s="5" t="n">
        <v>35805.0</v>
      </c>
      <c r="P8" s="5" t="n">
        <v>22284.0</v>
      </c>
      <c r="Q8" s="11" t="n">
        <f si="2" t="shared"/>
        <v>2353.0</v>
      </c>
      <c r="R8" s="6" t="n">
        <f si="0" t="shared"/>
        <v>9.47046323841904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1135.0</v>
      </c>
      <c r="E9" s="5" t="n">
        <v>1568.0</v>
      </c>
      <c r="F9" s="5" t="n">
        <v>4058.0</v>
      </c>
      <c r="G9" s="5" t="n">
        <v>6376.0</v>
      </c>
      <c r="H9" s="5" t="n">
        <v>19450.0</v>
      </c>
      <c r="I9" s="5" t="n">
        <v>6776.0</v>
      </c>
      <c r="J9" s="5" t="n">
        <v>1529.0</v>
      </c>
      <c r="K9" s="5" t="n">
        <v>730.0</v>
      </c>
      <c r="L9" s="5" t="n">
        <v>314.0</v>
      </c>
      <c r="M9" s="5" t="n">
        <v>1793.0</v>
      </c>
      <c r="N9" s="11" t="n">
        <f si="1" t="shared"/>
        <v>43729.0</v>
      </c>
      <c r="O9" s="5" t="n">
        <v>573018.0</v>
      </c>
      <c r="P9" s="5" t="n">
        <v>312709.0</v>
      </c>
      <c r="Q9" s="11" t="n">
        <f si="2" t="shared"/>
        <v>41936.0</v>
      </c>
      <c r="R9" s="6" t="n">
        <f si="0" t="shared"/>
        <v>7.4568151468904995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1215.0</v>
      </c>
      <c r="E10" s="5" t="n">
        <v>2957.0</v>
      </c>
      <c r="F10" s="5" t="n">
        <v>5231.0</v>
      </c>
      <c r="G10" s="5" t="n">
        <v>6922.0</v>
      </c>
      <c r="H10" s="5" t="n">
        <v>13560.0</v>
      </c>
      <c r="I10" s="5" t="n">
        <v>5339.0</v>
      </c>
      <c r="J10" s="5" t="n">
        <v>980.0</v>
      </c>
      <c r="K10" s="5" t="n">
        <v>218.0</v>
      </c>
      <c r="L10" s="5" t="n">
        <v>89.0</v>
      </c>
      <c r="M10" s="5" t="n">
        <v>646.0</v>
      </c>
      <c r="N10" s="11" t="n">
        <f si="1" t="shared"/>
        <v>37157.0</v>
      </c>
      <c r="O10" s="5" t="n">
        <v>239691.0</v>
      </c>
      <c r="P10" s="5" t="n">
        <v>218277.0</v>
      </c>
      <c r="Q10" s="11" t="n">
        <f si="2" t="shared"/>
        <v>36511.0</v>
      </c>
      <c r="R10" s="6" t="n">
        <f si="0" t="shared"/>
        <v>5.978390074224206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580.0</v>
      </c>
      <c r="E11" s="5" t="n">
        <v>444.0</v>
      </c>
      <c r="F11" s="5" t="n">
        <v>744.0</v>
      </c>
      <c r="G11" s="5" t="n">
        <v>2400.0</v>
      </c>
      <c r="H11" s="5" t="n">
        <v>3788.0</v>
      </c>
      <c r="I11" s="5" t="n">
        <v>2535.0</v>
      </c>
      <c r="J11" s="5" t="n">
        <v>710.0</v>
      </c>
      <c r="K11" s="5" t="n">
        <v>491.0</v>
      </c>
      <c r="L11" s="5" t="n">
        <v>198.0</v>
      </c>
      <c r="M11" s="5" t="n">
        <v>7248.0</v>
      </c>
      <c r="N11" s="11" t="n">
        <f si="1" t="shared"/>
        <v>19138.0</v>
      </c>
      <c r="O11" s="5" t="n">
        <v>6692632.0</v>
      </c>
      <c r="P11" s="5" t="n">
        <v>116064.0</v>
      </c>
      <c r="Q11" s="11" t="n">
        <f si="2" t="shared"/>
        <v>11890.0</v>
      </c>
      <c r="R11" s="6" t="n">
        <f si="0" t="shared"/>
        <v>9.76148023549201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1290.0</v>
      </c>
      <c r="E12" s="5" t="n">
        <v>4050.0</v>
      </c>
      <c r="F12" s="5" t="n">
        <v>10392.0</v>
      </c>
      <c r="G12" s="5" t="n">
        <v>7563.0</v>
      </c>
      <c r="H12" s="5" t="n">
        <v>5473.0</v>
      </c>
      <c r="I12" s="5" t="n">
        <v>2018.0</v>
      </c>
      <c r="J12" s="5" t="n">
        <v>467.0</v>
      </c>
      <c r="K12" s="5" t="n">
        <v>408.0</v>
      </c>
      <c r="L12" s="5" t="n">
        <v>226.0</v>
      </c>
      <c r="M12" s="5" t="n">
        <v>7868.0</v>
      </c>
      <c r="N12" s="11" t="n">
        <f si="1" t="shared"/>
        <v>39755.0</v>
      </c>
      <c r="O12" s="5" t="n">
        <v>4196986.0</v>
      </c>
      <c r="P12" s="5" t="n">
        <v>170535.0</v>
      </c>
      <c r="Q12" s="11" t="n">
        <f si="2" t="shared"/>
        <v>31887.0</v>
      </c>
      <c r="R12" s="6" t="n">
        <f si="0" t="shared"/>
        <v>5.348104243108477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853.0</v>
      </c>
      <c r="E13" s="5" t="n">
        <v>5197.0</v>
      </c>
      <c r="F13" s="5" t="n">
        <v>13506.0</v>
      </c>
      <c r="G13" s="5" t="n">
        <v>9584.0</v>
      </c>
      <c r="H13" s="5" t="n">
        <v>6161.0</v>
      </c>
      <c r="I13" s="5" t="n">
        <v>4327.0</v>
      </c>
      <c r="J13" s="5" t="n">
        <v>232.0</v>
      </c>
      <c r="K13" s="5" t="n">
        <v>325.0</v>
      </c>
      <c r="L13" s="5" t="n">
        <v>208.0</v>
      </c>
      <c r="M13" s="5" t="n">
        <v>3475.0</v>
      </c>
      <c r="N13" s="11" t="n">
        <f si="1" t="shared"/>
        <v>43868.0</v>
      </c>
      <c r="O13" s="5" t="n">
        <v>2213300.0</v>
      </c>
      <c r="P13" s="5" t="n">
        <v>209582.0</v>
      </c>
      <c r="Q13" s="11" t="n">
        <f si="2" t="shared"/>
        <v>40393.0</v>
      </c>
      <c r="R13" s="6" t="n">
        <f si="0" t="shared"/>
        <v>5.188572277374793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269.0</v>
      </c>
      <c r="E14" s="5" t="n">
        <v>694.0</v>
      </c>
      <c r="F14" s="5" t="n">
        <v>3266.0</v>
      </c>
      <c r="G14" s="5" t="n">
        <v>6954.0</v>
      </c>
      <c r="H14" s="5" t="n">
        <v>3894.0</v>
      </c>
      <c r="I14" s="5" t="n">
        <v>3993.0</v>
      </c>
      <c r="J14" s="5" t="n">
        <v>762.0</v>
      </c>
      <c r="K14" s="5" t="n">
        <v>1081.0</v>
      </c>
      <c r="L14" s="5" t="n">
        <v>1285.0</v>
      </c>
      <c r="M14" s="5" t="n">
        <v>10836.0</v>
      </c>
      <c r="N14" s="11" t="n">
        <f si="1" t="shared"/>
        <v>33034.0</v>
      </c>
      <c r="O14" s="5" t="n">
        <v>6722448.0</v>
      </c>
      <c r="P14" s="5" t="n">
        <v>279901.0</v>
      </c>
      <c r="Q14" s="11" t="n">
        <f si="2" t="shared"/>
        <v>22198.0</v>
      </c>
      <c r="R14" s="6" t="n">
        <f si="0" t="shared"/>
        <v>12.60928912514641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185.0</v>
      </c>
      <c r="E15" s="5" t="n">
        <f ref="E15:M15" si="3" t="shared">E16-E9-E10-E11-E12-E13-E14</f>
        <v>129.0</v>
      </c>
      <c r="F15" s="5" t="n">
        <f si="3" t="shared"/>
        <v>209.0</v>
      </c>
      <c r="G15" s="5" t="n">
        <f si="3" t="shared"/>
        <v>1226.0</v>
      </c>
      <c r="H15" s="5" t="n">
        <f si="3" t="shared"/>
        <v>601.0</v>
      </c>
      <c r="I15" s="5" t="n">
        <f si="3" t="shared"/>
        <v>583.0</v>
      </c>
      <c r="J15" s="5" t="n">
        <f si="3" t="shared"/>
        <v>211.0</v>
      </c>
      <c r="K15" s="5" t="n">
        <f si="3" t="shared"/>
        <v>53.0</v>
      </c>
      <c r="L15" s="5" t="n">
        <f si="3" t="shared"/>
        <v>32.0</v>
      </c>
      <c r="M15" s="5" t="n">
        <f si="3" t="shared"/>
        <v>368.0</v>
      </c>
      <c r="N15" s="5" t="n">
        <f ref="N15" si="4" t="shared">N16-N9-N10-N11-N12-N13-N14</f>
        <v>3597.0</v>
      </c>
      <c r="O15" s="5" t="n">
        <f>O16-O9-O10-O11-O12-O13-O14</f>
        <v>77102.0</v>
      </c>
      <c r="P15" s="5" t="n">
        <f>P16-P9-P10-P11-P12-P13-P14</f>
        <v>26100.0</v>
      </c>
      <c r="Q15" s="11" t="n">
        <f si="2" t="shared"/>
        <v>3229.0</v>
      </c>
      <c r="R15" s="6" t="n">
        <f si="0" t="shared"/>
        <v>8.082997832146175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5527.0</v>
      </c>
      <c r="E16" s="5" t="n">
        <v>15039.0</v>
      </c>
      <c r="F16" s="5" t="n">
        <v>37406.0</v>
      </c>
      <c r="G16" s="5" t="n">
        <v>41025.0</v>
      </c>
      <c r="H16" s="5" t="n">
        <v>52927.0</v>
      </c>
      <c r="I16" s="5" t="n">
        <v>25571.0</v>
      </c>
      <c r="J16" s="5" t="n">
        <v>4891.0</v>
      </c>
      <c r="K16" s="5" t="n">
        <v>3306.0</v>
      </c>
      <c r="L16" s="5" t="n">
        <v>2352.0</v>
      </c>
      <c r="M16" s="5" t="n">
        <v>32234.0</v>
      </c>
      <c r="N16" s="11" t="n">
        <f ref="N16:N48" si="5" t="shared">SUM(D16:M16)</f>
        <v>220278.0</v>
      </c>
      <c r="O16" s="5" t="n">
        <v>2.0715177E7</v>
      </c>
      <c r="P16" s="5" t="n">
        <v>1333168.0</v>
      </c>
      <c r="Q16" s="11" t="n">
        <f si="2" t="shared"/>
        <v>188044.0</v>
      </c>
      <c r="R16" s="6" t="n">
        <f si="0" t="shared"/>
        <v>7.089659866839676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127.0</v>
      </c>
      <c r="E17" s="5" t="n">
        <f ref="E17:M17" si="6" t="shared">E18-E16-E3-E4-E5-E6-E7-E8</f>
        <v>322.0</v>
      </c>
      <c r="F17" s="5" t="n">
        <f si="6" t="shared"/>
        <v>349.0</v>
      </c>
      <c r="G17" s="5" t="n">
        <f si="6" t="shared"/>
        <v>258.0</v>
      </c>
      <c r="H17" s="5" t="n">
        <f si="6" t="shared"/>
        <v>270.0</v>
      </c>
      <c r="I17" s="5" t="n">
        <f si="6" t="shared"/>
        <v>211.0</v>
      </c>
      <c r="J17" s="5" t="n">
        <f si="6" t="shared"/>
        <v>65.0</v>
      </c>
      <c r="K17" s="5" t="n">
        <f si="6" t="shared"/>
        <v>148.0</v>
      </c>
      <c r="L17" s="5" t="n">
        <f si="6" t="shared"/>
        <v>29.0</v>
      </c>
      <c r="M17" s="5" t="n">
        <f si="6" t="shared"/>
        <v>125.0</v>
      </c>
      <c r="N17" s="11" t="n">
        <f si="5" t="shared"/>
        <v>1904.0</v>
      </c>
      <c r="O17" s="5" t="n">
        <f>O18-O16-O3-O4-O5-O6-O7-O8</f>
        <v>86023.0</v>
      </c>
      <c r="P17" s="5" t="n">
        <f>P18-P16-P3-P4-P5-P6-P7-P8</f>
        <v>17633.0</v>
      </c>
      <c r="Q17" s="11" t="n">
        <f si="2" t="shared"/>
        <v>1779.0</v>
      </c>
      <c r="R17" s="6" t="n">
        <f si="0" t="shared"/>
        <v>9.911748173130972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37622.0</v>
      </c>
      <c r="E18" s="5" t="n">
        <v>141130.0</v>
      </c>
      <c r="F18" s="5" t="n">
        <v>224626.0</v>
      </c>
      <c r="G18" s="5" t="n">
        <v>119148.0</v>
      </c>
      <c r="H18" s="5" t="n">
        <v>141648.0</v>
      </c>
      <c r="I18" s="5" t="n">
        <v>56959.0</v>
      </c>
      <c r="J18" s="5" t="n">
        <v>12360.0</v>
      </c>
      <c r="K18" s="5" t="n">
        <v>8159.0</v>
      </c>
      <c r="L18" s="5" t="n">
        <v>5161.0</v>
      </c>
      <c r="M18" s="5" t="n">
        <v>61072.0</v>
      </c>
      <c r="N18" s="11" t="n">
        <f si="5" t="shared"/>
        <v>807885.0</v>
      </c>
      <c r="O18" s="5" t="n">
        <v>2.4862095E7</v>
      </c>
      <c r="P18" s="5" t="n">
        <v>3949595.0</v>
      </c>
      <c r="Q18" s="11" t="n">
        <f si="2" t="shared"/>
        <v>746813.0</v>
      </c>
      <c r="R18" s="6" t="n">
        <f si="0" t="shared"/>
        <v>5.288599689614402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795.0</v>
      </c>
      <c r="E19" s="5" t="n">
        <v>1057.0</v>
      </c>
      <c r="F19" s="5" t="n">
        <v>1590.0</v>
      </c>
      <c r="G19" s="5" t="n">
        <v>1357.0</v>
      </c>
      <c r="H19" s="5" t="n">
        <v>2647.0</v>
      </c>
      <c r="I19" s="5" t="n">
        <v>1793.0</v>
      </c>
      <c r="J19" s="5" t="n">
        <v>588.0</v>
      </c>
      <c r="K19" s="5" t="n">
        <v>279.0</v>
      </c>
      <c r="L19" s="5" t="n">
        <v>176.0</v>
      </c>
      <c r="M19" s="5" t="n">
        <v>1258.0</v>
      </c>
      <c r="N19" s="11" t="n">
        <f si="5" t="shared"/>
        <v>11540.0</v>
      </c>
      <c r="O19" s="5" t="n">
        <v>127080.0</v>
      </c>
      <c r="P19" s="5" t="n">
        <v>85549.0</v>
      </c>
      <c r="Q19" s="11" t="n">
        <f si="2" t="shared"/>
        <v>10282.0</v>
      </c>
      <c r="R19" s="6" t="n">
        <f si="0" t="shared"/>
        <v>8.320268430266486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3885.0</v>
      </c>
      <c r="E20" s="5" t="n">
        <v>4733.0</v>
      </c>
      <c r="F20" s="5" t="n">
        <v>6180.0</v>
      </c>
      <c r="G20" s="5" t="n">
        <v>5427.0</v>
      </c>
      <c r="H20" s="5" t="n">
        <v>10534.0</v>
      </c>
      <c r="I20" s="5" t="n">
        <v>8784.0</v>
      </c>
      <c r="J20" s="5" t="n">
        <v>3001.0</v>
      </c>
      <c r="K20" s="5" t="n">
        <v>1338.0</v>
      </c>
      <c r="L20" s="5" t="n">
        <v>1117.0</v>
      </c>
      <c r="M20" s="5" t="n">
        <v>4810.0</v>
      </c>
      <c r="N20" s="11" t="n">
        <f si="5" t="shared"/>
        <v>49809.0</v>
      </c>
      <c r="O20" s="5" t="n">
        <v>600146.0</v>
      </c>
      <c r="P20" s="5" t="n">
        <v>415448.0</v>
      </c>
      <c r="Q20" s="11" t="n">
        <f si="2" t="shared"/>
        <v>44999.0</v>
      </c>
      <c r="R20" s="6" t="n">
        <f si="0" t="shared"/>
        <v>9.232382941843152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18.0</v>
      </c>
      <c r="E21" s="5" t="n">
        <v>40.0</v>
      </c>
      <c r="F21" s="5" t="n">
        <v>30.0</v>
      </c>
      <c r="G21" s="5" t="n">
        <v>27.0</v>
      </c>
      <c r="H21" s="5" t="n">
        <v>86.0</v>
      </c>
      <c r="I21" s="5" t="n">
        <v>52.0</v>
      </c>
      <c r="J21" s="5" t="n">
        <v>29.0</v>
      </c>
      <c r="K21" s="5" t="n">
        <v>17.0</v>
      </c>
      <c r="L21" s="5" t="n">
        <v>4.0</v>
      </c>
      <c r="M21" s="5" t="n">
        <v>73.0</v>
      </c>
      <c r="N21" s="11" t="n">
        <f si="5" t="shared"/>
        <v>376.0</v>
      </c>
      <c r="O21" s="5" t="n">
        <v>5664.0</v>
      </c>
      <c r="P21" s="5" t="n">
        <v>3112.0</v>
      </c>
      <c r="Q21" s="11" t="n">
        <f si="2" t="shared"/>
        <v>303.0</v>
      </c>
      <c r="R21" s="6" t="n">
        <f si="0" t="shared"/>
        <v>10.270627062706271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17.0</v>
      </c>
      <c r="E22" s="5" t="n">
        <v>33.0</v>
      </c>
      <c r="F22" s="5" t="n">
        <v>56.0</v>
      </c>
      <c r="G22" s="5" t="n">
        <v>29.0</v>
      </c>
      <c r="H22" s="5" t="n">
        <v>72.0</v>
      </c>
      <c r="I22" s="5" t="n">
        <v>57.0</v>
      </c>
      <c r="J22" s="5" t="n">
        <v>26.0</v>
      </c>
      <c r="K22" s="5" t="n">
        <v>25.0</v>
      </c>
      <c r="L22" s="5" t="n">
        <v>17.0</v>
      </c>
      <c r="M22" s="5" t="n">
        <v>50.0</v>
      </c>
      <c r="N22" s="11" t="n">
        <f si="5" t="shared"/>
        <v>382.0</v>
      </c>
      <c r="O22" s="5" t="n">
        <v>8051.0</v>
      </c>
      <c r="P22" s="5" t="n">
        <v>4485.0</v>
      </c>
      <c r="Q22" s="11" t="n">
        <f si="2" t="shared"/>
        <v>332.0</v>
      </c>
      <c r="R22" s="6" t="n">
        <f si="0" t="shared"/>
        <v>13.509036144578314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8.0</v>
      </c>
      <c r="F23" s="5" t="n">
        <v>8.0</v>
      </c>
      <c r="G23" s="5" t="n">
        <v>9.0</v>
      </c>
      <c r="H23" s="5" t="n">
        <v>17.0</v>
      </c>
      <c r="I23" s="5" t="n">
        <v>15.0</v>
      </c>
      <c r="J23" s="5" t="n">
        <v>8.0</v>
      </c>
      <c r="K23" s="5" t="n">
        <v>5.0</v>
      </c>
      <c r="L23" s="5" t="n">
        <v>5.0</v>
      </c>
      <c r="M23" s="5" t="n">
        <v>11.0</v>
      </c>
      <c r="N23" s="11" t="n">
        <f si="5" t="shared"/>
        <v>90.0</v>
      </c>
      <c r="O23" s="5" t="n">
        <v>3607.0</v>
      </c>
      <c r="P23" s="5" t="n">
        <v>1119.0</v>
      </c>
      <c r="Q23" s="11" t="n">
        <f si="2" t="shared"/>
        <v>79.0</v>
      </c>
      <c r="R23" s="6" t="n">
        <f si="0" t="shared"/>
        <v>14.164556962025317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48.0</v>
      </c>
      <c r="E24" s="5" t="n">
        <f ref="E24:M24" si="7" t="shared">E25-E19-E20-E21-E22-E23</f>
        <v>76.0</v>
      </c>
      <c r="F24" s="5" t="n">
        <f si="7" t="shared"/>
        <v>143.0</v>
      </c>
      <c r="G24" s="5" t="n">
        <f si="7" t="shared"/>
        <v>139.0</v>
      </c>
      <c r="H24" s="5" t="n">
        <f si="7" t="shared"/>
        <v>177.0</v>
      </c>
      <c r="I24" s="5" t="n">
        <f si="7" t="shared"/>
        <v>154.0</v>
      </c>
      <c r="J24" s="5" t="n">
        <f si="7" t="shared"/>
        <v>119.0</v>
      </c>
      <c r="K24" s="5" t="n">
        <f si="7" t="shared"/>
        <v>81.0</v>
      </c>
      <c r="L24" s="5" t="n">
        <f si="7" t="shared"/>
        <v>125.0</v>
      </c>
      <c r="M24" s="5" t="n">
        <f si="7" t="shared"/>
        <v>177.0</v>
      </c>
      <c r="N24" s="11" t="n">
        <f si="5" t="shared"/>
        <v>1239.0</v>
      </c>
      <c r="O24" s="5" t="n">
        <f>O25-O19-O20-O21-O22-O23</f>
        <v>52458.0</v>
      </c>
      <c r="P24" s="5" t="n">
        <f>P25-P19-P20-P21-P22-P23</f>
        <v>19461.0</v>
      </c>
      <c r="Q24" s="11" t="n">
        <f si="2" t="shared"/>
        <v>1062.0</v>
      </c>
      <c r="R24" s="6" t="n">
        <f si="0" t="shared"/>
        <v>18.324858757062145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4767.0</v>
      </c>
      <c r="E25" s="5" t="n">
        <v>5947.0</v>
      </c>
      <c r="F25" s="5" t="n">
        <v>8007.0</v>
      </c>
      <c r="G25" s="5" t="n">
        <v>6988.0</v>
      </c>
      <c r="H25" s="5" t="n">
        <v>13533.0</v>
      </c>
      <c r="I25" s="5" t="n">
        <v>10855.0</v>
      </c>
      <c r="J25" s="5" t="n">
        <v>3771.0</v>
      </c>
      <c r="K25" s="5" t="n">
        <v>1745.0</v>
      </c>
      <c r="L25" s="5" t="n">
        <v>1444.0</v>
      </c>
      <c r="M25" s="5" t="n">
        <v>6379.0</v>
      </c>
      <c r="N25" s="11" t="n">
        <f si="5" t="shared"/>
        <v>63436.0</v>
      </c>
      <c r="O25" s="5" t="n">
        <v>797006.0</v>
      </c>
      <c r="P25" s="5" t="n">
        <v>529174.0</v>
      </c>
      <c r="Q25" s="11" t="n">
        <f si="2" t="shared"/>
        <v>57057.0</v>
      </c>
      <c r="R25" s="6" t="n">
        <f si="0" t="shared"/>
        <v>9.274479906058854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35.0</v>
      </c>
      <c r="E26" s="5" t="n">
        <v>96.0</v>
      </c>
      <c r="F26" s="5" t="n">
        <v>68.0</v>
      </c>
      <c r="G26" s="5" t="n">
        <v>98.0</v>
      </c>
      <c r="H26" s="5" t="n">
        <v>193.0</v>
      </c>
      <c r="I26" s="5" t="n">
        <v>183.0</v>
      </c>
      <c r="J26" s="5" t="n">
        <v>86.0</v>
      </c>
      <c r="K26" s="5" t="n">
        <v>63.0</v>
      </c>
      <c r="L26" s="5" t="n">
        <v>13.0</v>
      </c>
      <c r="M26" s="5" t="n">
        <v>54.0</v>
      </c>
      <c r="N26" s="11" t="n">
        <f si="5" t="shared"/>
        <v>889.0</v>
      </c>
      <c r="O26" s="5" t="n">
        <v>12607.0</v>
      </c>
      <c r="P26" s="5" t="n">
        <v>9282.0</v>
      </c>
      <c r="Q26" s="11" t="n">
        <f si="2" t="shared"/>
        <v>835.0</v>
      </c>
      <c r="R26" s="6" t="n">
        <f si="0" t="shared"/>
        <v>11.116167664670659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328.0</v>
      </c>
      <c r="E27" s="5" t="n">
        <v>553.0</v>
      </c>
      <c r="F27" s="5" t="n">
        <v>542.0</v>
      </c>
      <c r="G27" s="5" t="n">
        <v>466.0</v>
      </c>
      <c r="H27" s="5" t="n">
        <v>954.0</v>
      </c>
      <c r="I27" s="5" t="n">
        <v>1209.0</v>
      </c>
      <c r="J27" s="5" t="n">
        <v>391.0</v>
      </c>
      <c r="K27" s="5" t="n">
        <v>333.0</v>
      </c>
      <c r="L27" s="5" t="n">
        <v>164.0</v>
      </c>
      <c r="M27" s="5" t="n">
        <v>451.0</v>
      </c>
      <c r="N27" s="11" t="n">
        <f si="5" t="shared"/>
        <v>5391.0</v>
      </c>
      <c r="O27" s="5" t="n">
        <v>79922.0</v>
      </c>
      <c r="P27" s="5" t="n">
        <v>58526.0</v>
      </c>
      <c r="Q27" s="11" t="n">
        <f si="2" t="shared"/>
        <v>4940.0</v>
      </c>
      <c r="R27" s="6" t="n">
        <f si="0" t="shared"/>
        <v>11.847368421052632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386.0</v>
      </c>
      <c r="E28" s="5" t="n">
        <v>708.0</v>
      </c>
      <c r="F28" s="5" t="n">
        <v>769.0</v>
      </c>
      <c r="G28" s="5" t="n">
        <v>647.0</v>
      </c>
      <c r="H28" s="5" t="n">
        <v>1443.0</v>
      </c>
      <c r="I28" s="5" t="n">
        <v>1872.0</v>
      </c>
      <c r="J28" s="5" t="n">
        <v>685.0</v>
      </c>
      <c r="K28" s="5" t="n">
        <v>269.0</v>
      </c>
      <c r="L28" s="5" t="n">
        <v>123.0</v>
      </c>
      <c r="M28" s="5" t="n">
        <v>802.0</v>
      </c>
      <c r="N28" s="11" t="n">
        <f si="5" t="shared"/>
        <v>7704.0</v>
      </c>
      <c r="O28" s="5" t="n">
        <v>84117.0</v>
      </c>
      <c r="P28" s="5" t="n">
        <v>70960.0</v>
      </c>
      <c r="Q28" s="11" t="n">
        <f si="2" t="shared"/>
        <v>6902.0</v>
      </c>
      <c r="R28" s="6" t="n">
        <f si="0" t="shared"/>
        <v>10.281077948420748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189.0</v>
      </c>
      <c r="E29" s="5" t="n">
        <v>293.0</v>
      </c>
      <c r="F29" s="5" t="n">
        <v>293.0</v>
      </c>
      <c r="G29" s="5" t="n">
        <v>179.0</v>
      </c>
      <c r="H29" s="5" t="n">
        <v>324.0</v>
      </c>
      <c r="I29" s="5" t="n">
        <v>219.0</v>
      </c>
      <c r="J29" s="5" t="n">
        <v>102.0</v>
      </c>
      <c r="K29" s="5" t="n">
        <v>83.0</v>
      </c>
      <c r="L29" s="5" t="n">
        <v>33.0</v>
      </c>
      <c r="M29" s="5" t="n">
        <v>104.0</v>
      </c>
      <c r="N29" s="11" t="n">
        <f si="5" t="shared"/>
        <v>1819.0</v>
      </c>
      <c r="O29" s="5" t="n">
        <v>23162.0</v>
      </c>
      <c r="P29" s="5" t="n">
        <v>15032.0</v>
      </c>
      <c r="Q29" s="11" t="n">
        <f si="2" t="shared"/>
        <v>1715.0</v>
      </c>
      <c r="R29" s="6" t="n">
        <f si="0" t="shared"/>
        <v>8.765014577259475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149.0</v>
      </c>
      <c r="E30" s="5" t="n">
        <v>247.0</v>
      </c>
      <c r="F30" s="5" t="n">
        <v>299.0</v>
      </c>
      <c r="G30" s="5" t="n">
        <v>287.0</v>
      </c>
      <c r="H30" s="5" t="n">
        <v>467.0</v>
      </c>
      <c r="I30" s="5" t="n">
        <v>595.0</v>
      </c>
      <c r="J30" s="5" t="n">
        <v>332.0</v>
      </c>
      <c r="K30" s="5" t="n">
        <v>106.0</v>
      </c>
      <c r="L30" s="5" t="n">
        <v>37.0</v>
      </c>
      <c r="M30" s="5" t="n">
        <v>149.0</v>
      </c>
      <c r="N30" s="11" t="n">
        <f si="5" t="shared"/>
        <v>2668.0</v>
      </c>
      <c r="O30" s="5" t="n">
        <v>29693.0</v>
      </c>
      <c r="P30" s="5" t="n">
        <v>26210.0</v>
      </c>
      <c r="Q30" s="11" t="n">
        <f si="2" t="shared"/>
        <v>2519.0</v>
      </c>
      <c r="R30" s="6" t="n">
        <f si="0" t="shared"/>
        <v>10.404922588328702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60.0</v>
      </c>
      <c r="E31" s="5" t="n">
        <v>149.0</v>
      </c>
      <c r="F31" s="5" t="n">
        <v>135.0</v>
      </c>
      <c r="G31" s="5" t="n">
        <v>140.0</v>
      </c>
      <c r="H31" s="5" t="n">
        <v>242.0</v>
      </c>
      <c r="I31" s="5" t="n">
        <v>346.0</v>
      </c>
      <c r="J31" s="5" t="n">
        <v>129.0</v>
      </c>
      <c r="K31" s="5" t="n">
        <v>48.0</v>
      </c>
      <c r="L31" s="5" t="n">
        <v>29.0</v>
      </c>
      <c r="M31" s="5" t="n">
        <v>67.0</v>
      </c>
      <c r="N31" s="11" t="n">
        <f si="5" t="shared"/>
        <v>1345.0</v>
      </c>
      <c r="O31" s="5" t="n">
        <v>15863.0</v>
      </c>
      <c r="P31" s="5" t="n">
        <v>13451.0</v>
      </c>
      <c r="Q31" s="11" t="n">
        <f si="2" t="shared"/>
        <v>1278.0</v>
      </c>
      <c r="R31" s="6" t="n">
        <f si="0" t="shared"/>
        <v>10.525039123630673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104.0</v>
      </c>
      <c r="E32" s="5" t="n">
        <v>156.0</v>
      </c>
      <c r="F32" s="5" t="n">
        <v>182.0</v>
      </c>
      <c r="G32" s="5" t="n">
        <v>134.0</v>
      </c>
      <c r="H32" s="5" t="n">
        <v>260.0</v>
      </c>
      <c r="I32" s="5" t="n">
        <v>209.0</v>
      </c>
      <c r="J32" s="5" t="n">
        <v>106.0</v>
      </c>
      <c r="K32" s="5" t="n">
        <v>68.0</v>
      </c>
      <c r="L32" s="5" t="n">
        <v>28.0</v>
      </c>
      <c r="M32" s="5" t="n">
        <v>126.0</v>
      </c>
      <c r="N32" s="11" t="n">
        <f si="5" t="shared"/>
        <v>1373.0</v>
      </c>
      <c r="O32" s="5" t="n">
        <v>18271.0</v>
      </c>
      <c r="P32" s="5" t="n">
        <v>12572.0</v>
      </c>
      <c r="Q32" s="11" t="n">
        <f si="2" t="shared"/>
        <v>1247.0</v>
      </c>
      <c r="R32" s="6" t="n">
        <f si="0" t="shared"/>
        <v>10.081796311146752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563.0</v>
      </c>
      <c r="E33" s="5" t="n">
        <v>1032.0</v>
      </c>
      <c r="F33" s="5" t="n">
        <v>1058.0</v>
      </c>
      <c r="G33" s="5" t="n">
        <v>827.0</v>
      </c>
      <c r="H33" s="5" t="n">
        <v>1450.0</v>
      </c>
      <c r="I33" s="5" t="n">
        <v>1034.0</v>
      </c>
      <c r="J33" s="5" t="n">
        <v>357.0</v>
      </c>
      <c r="K33" s="5" t="n">
        <v>229.0</v>
      </c>
      <c r="L33" s="5" t="n">
        <v>190.0</v>
      </c>
      <c r="M33" s="5" t="n">
        <v>2616.0</v>
      </c>
      <c r="N33" s="11" t="n">
        <f si="5" t="shared"/>
        <v>9356.0</v>
      </c>
      <c r="O33" s="5" t="n">
        <v>96677.0</v>
      </c>
      <c r="P33" s="5" t="n">
        <v>60371.0</v>
      </c>
      <c r="Q33" s="11" t="n">
        <f si="2" t="shared"/>
        <v>6740.0</v>
      </c>
      <c r="R33" s="6" t="n">
        <f si="0" t="shared"/>
        <v>8.957121661721068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56.0</v>
      </c>
      <c r="E34" s="5" t="n">
        <v>130.0</v>
      </c>
      <c r="F34" s="5" t="n">
        <v>96.0</v>
      </c>
      <c r="G34" s="5" t="n">
        <v>57.0</v>
      </c>
      <c r="H34" s="5" t="n">
        <v>128.0</v>
      </c>
      <c r="I34" s="5" t="n">
        <v>188.0</v>
      </c>
      <c r="J34" s="5" t="n">
        <v>71.0</v>
      </c>
      <c r="K34" s="5" t="n">
        <v>43.0</v>
      </c>
      <c r="L34" s="5" t="n">
        <v>15.0</v>
      </c>
      <c r="M34" s="5" t="n">
        <v>71.0</v>
      </c>
      <c r="N34" s="11" t="n">
        <f si="5" t="shared"/>
        <v>855.0</v>
      </c>
      <c r="O34" s="5" t="n">
        <v>9857.0</v>
      </c>
      <c r="P34" s="5" t="n">
        <v>8095.0</v>
      </c>
      <c r="Q34" s="11" t="n">
        <f si="2" t="shared"/>
        <v>784.0</v>
      </c>
      <c r="R34" s="6" t="n">
        <f si="0" t="shared"/>
        <v>10.325255102040817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40.0</v>
      </c>
      <c r="E35" s="5" t="n">
        <v>25.0</v>
      </c>
      <c r="F35" s="5" t="n">
        <v>24.0</v>
      </c>
      <c r="G35" s="5" t="n">
        <v>21.0</v>
      </c>
      <c r="H35" s="5" t="n">
        <v>17.0</v>
      </c>
      <c r="I35" s="5" t="n">
        <v>12.0</v>
      </c>
      <c r="J35" s="5" t="n">
        <v>5.0</v>
      </c>
      <c r="K35" s="5" t="n">
        <v>8.0</v>
      </c>
      <c r="L35" s="5" t="n">
        <v>6.0</v>
      </c>
      <c r="M35" s="5" t="n">
        <v>47.0</v>
      </c>
      <c r="N35" s="11" t="n">
        <f si="5" t="shared"/>
        <v>205.0</v>
      </c>
      <c r="O35" s="5" t="n">
        <v>1599.0</v>
      </c>
      <c r="P35" s="5" t="n">
        <v>1357.0</v>
      </c>
      <c r="Q35" s="11" t="n">
        <f si="2" t="shared"/>
        <v>158.0</v>
      </c>
      <c r="R35" s="6" t="n">
        <f si="0" t="shared"/>
        <v>8.58860759493671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67.0</v>
      </c>
      <c r="E36" s="5" t="n">
        <v>90.0</v>
      </c>
      <c r="F36" s="5" t="n">
        <v>134.0</v>
      </c>
      <c r="G36" s="5" t="n">
        <v>106.0</v>
      </c>
      <c r="H36" s="5" t="n">
        <v>176.0</v>
      </c>
      <c r="I36" s="5" t="n">
        <v>127.0</v>
      </c>
      <c r="J36" s="5" t="n">
        <v>71.0</v>
      </c>
      <c r="K36" s="5" t="n">
        <v>70.0</v>
      </c>
      <c r="L36" s="5" t="n">
        <v>16.0</v>
      </c>
      <c r="M36" s="5" t="n">
        <v>46.0</v>
      </c>
      <c r="N36" s="11" t="n">
        <f si="5" t="shared"/>
        <v>903.0</v>
      </c>
      <c r="O36" s="5" t="n">
        <v>9845.0</v>
      </c>
      <c r="P36" s="5" t="n">
        <v>9040.0</v>
      </c>
      <c r="Q36" s="11" t="n">
        <f si="2" t="shared"/>
        <v>857.0</v>
      </c>
      <c r="R36" s="6" t="n">
        <f si="0" t="shared"/>
        <v>10.548424737456243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156.0</v>
      </c>
      <c r="E37" s="5" t="n">
        <v>112.0</v>
      </c>
      <c r="F37" s="5" t="n">
        <v>159.0</v>
      </c>
      <c r="G37" s="5" t="n">
        <v>148.0</v>
      </c>
      <c r="H37" s="5" t="n">
        <v>416.0</v>
      </c>
      <c r="I37" s="5" t="n">
        <v>258.0</v>
      </c>
      <c r="J37" s="5" t="n">
        <v>122.0</v>
      </c>
      <c r="K37" s="5" t="n">
        <v>33.0</v>
      </c>
      <c r="L37" s="5" t="n">
        <v>24.0</v>
      </c>
      <c r="M37" s="5" t="n">
        <v>147.0</v>
      </c>
      <c r="N37" s="11" t="n">
        <f si="5" t="shared"/>
        <v>1575.0</v>
      </c>
      <c r="O37" s="5" t="n">
        <v>21099.0</v>
      </c>
      <c r="P37" s="5" t="n">
        <v>12711.0</v>
      </c>
      <c r="Q37" s="11" t="n">
        <f si="2" t="shared"/>
        <v>1428.0</v>
      </c>
      <c r="R37" s="6" t="n">
        <f si="0" t="shared"/>
        <v>8.90126050420168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377.0</v>
      </c>
      <c r="E38" s="5" t="n">
        <f ref="E38:M38" si="8" t="shared">E39-E26-E27-E28-E29-E30-E31-E32-E33-E34-E35-E36-E37</f>
        <v>558.0</v>
      </c>
      <c r="F38" s="5" t="n">
        <f si="8" t="shared"/>
        <v>776.0</v>
      </c>
      <c r="G38" s="5" t="n">
        <f si="8" t="shared"/>
        <v>653.0</v>
      </c>
      <c r="H38" s="5" t="n">
        <f si="8" t="shared"/>
        <v>1180.0</v>
      </c>
      <c r="I38" s="5" t="n">
        <f si="8" t="shared"/>
        <v>918.0</v>
      </c>
      <c r="J38" s="5" t="n">
        <f si="8" t="shared"/>
        <v>366.0</v>
      </c>
      <c r="K38" s="5" t="n">
        <f si="8" t="shared"/>
        <v>275.0</v>
      </c>
      <c r="L38" s="5" t="n">
        <f si="8" t="shared"/>
        <v>168.0</v>
      </c>
      <c r="M38" s="5" t="n">
        <f si="8" t="shared"/>
        <v>564.0</v>
      </c>
      <c r="N38" s="11" t="n">
        <f si="5" t="shared"/>
        <v>5835.0</v>
      </c>
      <c r="O38" s="5" t="n">
        <f>O39-O26-O27-O28-O29-O30-O31-O32-O33-O34-O35-O36-O37</f>
        <v>83276.0</v>
      </c>
      <c r="P38" s="5" t="n">
        <f>P39-P26-P27-P28-P29-P30-P31-P32-P33-P34-P35-P36-P37</f>
        <v>55226.0</v>
      </c>
      <c r="Q38" s="11" t="n">
        <f si="2" t="shared"/>
        <v>5271.0</v>
      </c>
      <c r="R38" s="6" t="n">
        <f si="0" t="shared"/>
        <v>10.477328780117626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2510.0</v>
      </c>
      <c r="E39" s="5" t="n">
        <v>4149.0</v>
      </c>
      <c r="F39" s="5" t="n">
        <v>4535.0</v>
      </c>
      <c r="G39" s="5" t="n">
        <v>3763.0</v>
      </c>
      <c r="H39" s="5" t="n">
        <v>7250.0</v>
      </c>
      <c r="I39" s="5" t="n">
        <v>7170.0</v>
      </c>
      <c r="J39" s="5" t="n">
        <v>2823.0</v>
      </c>
      <c r="K39" s="5" t="n">
        <v>1628.0</v>
      </c>
      <c r="L39" s="5" t="n">
        <v>846.0</v>
      </c>
      <c r="M39" s="5" t="n">
        <v>5244.0</v>
      </c>
      <c r="N39" s="11" t="n">
        <f si="5" t="shared"/>
        <v>39918.0</v>
      </c>
      <c r="O39" s="5" t="n">
        <v>485988.0</v>
      </c>
      <c r="P39" s="5" t="n">
        <v>352833.0</v>
      </c>
      <c r="Q39" s="11" t="n">
        <f si="2" t="shared"/>
        <v>34674.0</v>
      </c>
      <c r="R39" s="6" t="n">
        <f si="0" t="shared"/>
        <v>10.175722443329295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556.0</v>
      </c>
      <c r="E40" s="5" t="n">
        <v>950.0</v>
      </c>
      <c r="F40" s="5" t="n">
        <v>1126.0</v>
      </c>
      <c r="G40" s="5" t="n">
        <v>996.0</v>
      </c>
      <c r="H40" s="5" t="n">
        <v>2312.0</v>
      </c>
      <c r="I40" s="5" t="n">
        <v>2040.0</v>
      </c>
      <c r="J40" s="5" t="n">
        <v>526.0</v>
      </c>
      <c r="K40" s="5" t="n">
        <v>149.0</v>
      </c>
      <c r="L40" s="5" t="n">
        <v>120.0</v>
      </c>
      <c r="M40" s="5" t="n">
        <v>1399.0</v>
      </c>
      <c r="N40" s="11" t="n">
        <f si="5" t="shared"/>
        <v>10174.0</v>
      </c>
      <c r="O40" s="5" t="n">
        <v>86163.0</v>
      </c>
      <c r="P40" s="5" t="n">
        <v>71158.0</v>
      </c>
      <c r="Q40" s="11" t="n">
        <f si="2" t="shared"/>
        <v>8775.0</v>
      </c>
      <c r="R40" s="6" t="n">
        <f si="0" t="shared"/>
        <v>8.10917378917379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139.0</v>
      </c>
      <c r="E41" s="5" t="n">
        <v>181.0</v>
      </c>
      <c r="F41" s="5" t="n">
        <v>202.0</v>
      </c>
      <c r="G41" s="5" t="n">
        <v>178.0</v>
      </c>
      <c r="H41" s="5" t="n">
        <v>349.0</v>
      </c>
      <c r="I41" s="5" t="n">
        <v>344.0</v>
      </c>
      <c r="J41" s="5" t="n">
        <v>131.0</v>
      </c>
      <c r="K41" s="5" t="n">
        <v>43.0</v>
      </c>
      <c r="L41" s="5" t="n">
        <v>47.0</v>
      </c>
      <c r="M41" s="5" t="n">
        <v>212.0</v>
      </c>
      <c r="N41" s="11" t="n">
        <f si="5" t="shared"/>
        <v>1826.0</v>
      </c>
      <c r="O41" s="5" t="n">
        <v>22053.0</v>
      </c>
      <c r="P41" s="5" t="n">
        <v>15749.0</v>
      </c>
      <c r="Q41" s="11" t="n">
        <f si="2" t="shared"/>
        <v>1614.0</v>
      </c>
      <c r="R41" s="6" t="n">
        <f si="0" t="shared"/>
        <v>9.757744733581164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13.0</v>
      </c>
      <c r="E42" s="5" t="n">
        <f ref="E42:M42" si="9" t="shared">E43-E40-E41</f>
        <v>33.0</v>
      </c>
      <c r="F42" s="5" t="n">
        <f si="9" t="shared"/>
        <v>53.0</v>
      </c>
      <c r="G42" s="5" t="n">
        <f si="9" t="shared"/>
        <v>28.0</v>
      </c>
      <c r="H42" s="5" t="n">
        <f si="9" t="shared"/>
        <v>66.0</v>
      </c>
      <c r="I42" s="5" t="n">
        <f si="9" t="shared"/>
        <v>34.0</v>
      </c>
      <c r="J42" s="5" t="n">
        <f si="9" t="shared"/>
        <v>20.0</v>
      </c>
      <c r="K42" s="5" t="n">
        <f si="9" t="shared"/>
        <v>12.0</v>
      </c>
      <c r="L42" s="5" t="n">
        <f si="9" t="shared"/>
        <v>7.0</v>
      </c>
      <c r="M42" s="5" t="n">
        <f si="9" t="shared"/>
        <v>11.0</v>
      </c>
      <c r="N42" s="11" t="n">
        <f si="5" t="shared"/>
        <v>277.0</v>
      </c>
      <c r="O42" s="5" t="n">
        <f>O43-O40-O41</f>
        <v>5555.0</v>
      </c>
      <c r="P42" s="5" t="n">
        <f>P43-P40-P41</f>
        <v>2680.0</v>
      </c>
      <c r="Q42" s="11" t="n">
        <f si="2" t="shared"/>
        <v>266.0</v>
      </c>
      <c r="R42" s="6" t="n">
        <f si="0" t="shared"/>
        <v>10.075187969924812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708.0</v>
      </c>
      <c r="E43" s="5" t="n">
        <v>1164.0</v>
      </c>
      <c r="F43" s="5" t="n">
        <v>1381.0</v>
      </c>
      <c r="G43" s="5" t="n">
        <v>1202.0</v>
      </c>
      <c r="H43" s="5" t="n">
        <v>2727.0</v>
      </c>
      <c r="I43" s="5" t="n">
        <v>2418.0</v>
      </c>
      <c r="J43" s="5" t="n">
        <v>677.0</v>
      </c>
      <c r="K43" s="5" t="n">
        <v>204.0</v>
      </c>
      <c r="L43" s="5" t="n">
        <v>174.0</v>
      </c>
      <c r="M43" s="5" t="n">
        <v>1622.0</v>
      </c>
      <c r="N43" s="11" t="n">
        <f si="5" t="shared"/>
        <v>12277.0</v>
      </c>
      <c r="O43" s="5" t="n">
        <v>113771.0</v>
      </c>
      <c r="P43" s="5" t="n">
        <v>89587.0</v>
      </c>
      <c r="Q43" s="11" t="n">
        <f si="2" t="shared"/>
        <v>10655.0</v>
      </c>
      <c r="R43" s="6" t="n">
        <f si="0" t="shared"/>
        <v>8.40797747536368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30.0</v>
      </c>
      <c r="F44" s="8" t="n">
        <v>28.0</v>
      </c>
      <c r="G44" s="8" t="n">
        <v>25.0</v>
      </c>
      <c r="H44" s="8" t="n">
        <v>48.0</v>
      </c>
      <c r="I44" s="8" t="n">
        <v>94.0</v>
      </c>
      <c r="J44" s="8" t="n">
        <v>45.0</v>
      </c>
      <c r="K44" s="8" t="n">
        <v>44.0</v>
      </c>
      <c r="L44" s="8" t="n">
        <v>28.0</v>
      </c>
      <c r="M44" s="8" t="n">
        <v>89.0</v>
      </c>
      <c r="N44" s="11" t="n">
        <f si="5" t="shared"/>
        <v>440.0</v>
      </c>
      <c r="O44" s="8" t="n">
        <v>27145.0</v>
      </c>
      <c r="P44" s="8" t="n">
        <v>6757.0</v>
      </c>
      <c r="Q44" s="11" t="n">
        <f si="2" t="shared"/>
        <v>351.0</v>
      </c>
      <c r="R44" s="6" t="n">
        <f si="0" t="shared"/>
        <v>19.25071225071225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20.0</v>
      </c>
      <c r="F45" s="8" t="n">
        <f si="10" t="shared"/>
        <v>31.0</v>
      </c>
      <c r="G45" s="8" t="n">
        <f si="10" t="shared"/>
        <v>48.0</v>
      </c>
      <c r="H45" s="8" t="n">
        <f si="10" t="shared"/>
        <v>125.0</v>
      </c>
      <c r="I45" s="8" t="n">
        <f si="10" t="shared"/>
        <v>93.0</v>
      </c>
      <c r="J45" s="8" t="n">
        <f si="10" t="shared"/>
        <v>86.0</v>
      </c>
      <c r="K45" s="8" t="n">
        <f si="10" t="shared"/>
        <v>24.0</v>
      </c>
      <c r="L45" s="8" t="n">
        <f si="10" t="shared"/>
        <v>11.0</v>
      </c>
      <c r="M45" s="8" t="n">
        <f si="10" t="shared"/>
        <v>76.0</v>
      </c>
      <c r="N45" s="11" t="n">
        <f si="5" t="shared"/>
        <v>517.0</v>
      </c>
      <c r="O45" s="8" t="n">
        <f>O46-O44</f>
        <v>32713.0</v>
      </c>
      <c r="P45" s="8" t="n">
        <f>P46-P44</f>
        <v>6114.0</v>
      </c>
      <c r="Q45" s="11" t="n">
        <f si="2" t="shared"/>
        <v>441.0</v>
      </c>
      <c r="R45" s="6" t="n">
        <f si="0" t="shared"/>
        <v>13.863945578231293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12.0</v>
      </c>
      <c r="E46" s="8" t="n">
        <v>50.0</v>
      </c>
      <c r="F46" s="8" t="n">
        <v>59.0</v>
      </c>
      <c r="G46" s="8" t="n">
        <v>73.0</v>
      </c>
      <c r="H46" s="8" t="n">
        <v>173.0</v>
      </c>
      <c r="I46" s="8" t="n">
        <v>187.0</v>
      </c>
      <c r="J46" s="8" t="n">
        <v>131.0</v>
      </c>
      <c r="K46" s="8" t="n">
        <v>68.0</v>
      </c>
      <c r="L46" s="8" t="n">
        <v>39.0</v>
      </c>
      <c r="M46" s="8" t="n">
        <v>165.0</v>
      </c>
      <c r="N46" s="11" t="n">
        <f si="5" t="shared"/>
        <v>957.0</v>
      </c>
      <c r="O46" s="8" t="n">
        <v>59858.0</v>
      </c>
      <c r="P46" s="8" t="n">
        <v>12871.0</v>
      </c>
      <c r="Q46" s="11" t="n">
        <f si="2" t="shared"/>
        <v>792.0</v>
      </c>
      <c r="R46" s="6" t="n">
        <f si="0" t="shared"/>
        <v>16.251262626262626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10.0</v>
      </c>
      <c r="F47" s="5" t="n">
        <v>26.0</v>
      </c>
      <c r="G47" s="5" t="n">
        <v>18.0</v>
      </c>
      <c r="H47" s="5" t="n">
        <v>40.0</v>
      </c>
      <c r="I47" s="5" t="n">
        <v>34.0</v>
      </c>
      <c r="J47" s="5" t="n">
        <v>4.0</v>
      </c>
      <c r="K47" s="5" t="n">
        <v>3.0</v>
      </c>
      <c r="L47" s="5" t="n">
        <v>0.0</v>
      </c>
      <c r="M47" s="5" t="n">
        <v>16.0</v>
      </c>
      <c r="N47" s="11" t="n">
        <f si="5" t="shared"/>
        <v>155.0</v>
      </c>
      <c r="O47" s="5" t="n">
        <v>4720.0</v>
      </c>
      <c r="P47" s="5" t="n">
        <v>969.0</v>
      </c>
      <c r="Q47" s="11" t="n">
        <f si="2" t="shared"/>
        <v>139.0</v>
      </c>
      <c r="R47" s="6" t="n">
        <f si="0" t="shared"/>
        <v>6.971223021582734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45623.0</v>
      </c>
      <c r="E48" s="5" t="n">
        <f ref="E48:M48" si="11" t="shared">E47+E46+E43+E39+E25+E18</f>
        <v>152450.0</v>
      </c>
      <c r="F48" s="5" t="n">
        <f si="11" t="shared"/>
        <v>238634.0</v>
      </c>
      <c r="G48" s="5" t="n">
        <f si="11" t="shared"/>
        <v>131192.0</v>
      </c>
      <c r="H48" s="5" t="n">
        <f si="11" t="shared"/>
        <v>165371.0</v>
      </c>
      <c r="I48" s="5" t="n">
        <f si="11" t="shared"/>
        <v>77623.0</v>
      </c>
      <c r="J48" s="5" t="n">
        <f si="11" t="shared"/>
        <v>19766.0</v>
      </c>
      <c r="K48" s="5" t="n">
        <f si="11" t="shared"/>
        <v>11807.0</v>
      </c>
      <c r="L48" s="5" t="n">
        <f si="11" t="shared"/>
        <v>7664.0</v>
      </c>
      <c r="M48" s="5" t="n">
        <f si="11" t="shared"/>
        <v>74498.0</v>
      </c>
      <c r="N48" s="11" t="n">
        <f si="5" t="shared"/>
        <v>924628.0</v>
      </c>
      <c r="O48" s="5" t="n">
        <f>O47+O46+O43+O39+O25+O18</f>
        <v>2.6323438E7</v>
      </c>
      <c r="P48" s="5" t="n">
        <f>P47+P46+P43+P39+P25+P18</f>
        <v>4935029.0</v>
      </c>
      <c r="Q48" s="11" t="n">
        <f si="2" t="shared"/>
        <v>850130.0</v>
      </c>
      <c r="R48" s="6" t="n">
        <f si="0" t="shared"/>
        <v>5.805028642678178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4.934200564983972</v>
      </c>
      <c r="E49" s="6" t="n">
        <f ref="E49" si="13" t="shared">E48/$N$48*100</f>
        <v>16.487711814913673</v>
      </c>
      <c r="F49" s="6" t="n">
        <f ref="F49" si="14" t="shared">F48/$N$48*100</f>
        <v>25.808649532568772</v>
      </c>
      <c r="G49" s="6" t="n">
        <f ref="G49" si="15" t="shared">G48/$N$48*100</f>
        <v>14.188625047045948</v>
      </c>
      <c r="H49" s="6" t="n">
        <f ref="H49" si="16" t="shared">H48/$N$48*100</f>
        <v>17.88513867198484</v>
      </c>
      <c r="I49" s="6" t="n">
        <f ref="I49" si="17" t="shared">I48/$N$48*100</f>
        <v>8.395051847878282</v>
      </c>
      <c r="J49" s="6" t="n">
        <f ref="J49" si="18" t="shared">J48/$N$48*100</f>
        <v>2.137724576802779</v>
      </c>
      <c r="K49" s="6" t="n">
        <f ref="K49" si="19" t="shared">K48/$N$48*100</f>
        <v>1.27694597178541</v>
      </c>
      <c r="L49" s="6" t="n">
        <f ref="L49" si="20" t="shared">L48/$N$48*100</f>
        <v>0.8288738822531873</v>
      </c>
      <c r="M49" s="6" t="n">
        <f ref="M49" si="21" t="shared">M48/$N$48*100</f>
        <v>8.057078089783134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