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<sst xmlns="http://schemas.openxmlformats.org/spreadsheetml/2006/main" count="118" uniqueCount="73">
  <si>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</si>
  <si>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</si>
  <si>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</si>
  <si>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</si>
  <si>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</si>
  <si>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</si>
  <si>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</si>
  <si>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</si>
  <si>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</si>
  <si>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</si>
  <si>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</si>
  <si>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</si>
  <si>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</si>
  <si>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</si>
  <si>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</si>
  <si>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</si>
  <si>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</si>
  <si>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</si>
  <si>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</si>
  <si>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</si>
  <si>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</si>
  <si>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</si>
  <si>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</si>
  <si>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</si>
  <si>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</si>
  <si>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</si>
  <si>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</si>
  <si>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</si>
  <si>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</si>
  <si>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</si>
  <si>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</si>
  <si>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</si>
  <si>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</si>
  <si>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</si>
  <si>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</si>
  <si>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</si>
  <si>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</si>
  <si>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</si>
  <si>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</si>
  <si>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</si>
  <si>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</si>
  <si>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</si>
  <si>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</si>
  <si>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</si>
  <si>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</si>
  <si>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</si>
  <si>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</si>
  <si>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</si>
  <si>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</si>
  <si>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</si>
  <si>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</si>
  <si>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</si>
  <si>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</si>
  <si>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</si>
  <si>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</si>
  <si>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</si>
  <si>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</si>
  <si>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</si>
  <si>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</si>
  <si>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</si>
  <si>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</si>
  <si>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</si>
  <si>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</si>
  <si>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</si>
  <si>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</si>
  <si>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</si>
  <si>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</si>
  <si>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</si>
  <si>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</si>
  <si>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</si>
  <si>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</si>
  <si>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109年12月來臺旅客人次～按停留夜數分
Table 1-8  Visitor Arrivals  by Length of Stay,
December,2020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</si>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</sst>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1.0</v>
      </c>
      <c r="G3" s="4" t="n">
        <v>1.0</v>
      </c>
      <c r="H3" s="4" t="n">
        <v>2.0</v>
      </c>
      <c r="I3" s="4" t="n">
        <v>6.0</v>
      </c>
      <c r="J3" s="4" t="n">
        <v>30.0</v>
      </c>
      <c r="K3" s="4" t="n">
        <v>28.0</v>
      </c>
      <c r="L3" s="4" t="n">
        <v>20.0</v>
      </c>
      <c r="M3" s="4" t="n">
        <v>343.0</v>
      </c>
      <c r="N3" s="11" t="n">
        <f>SUM(D3:M3)</f>
        <v>431.0</v>
      </c>
      <c r="O3" s="4" t="n">
        <v>38087.0</v>
      </c>
      <c r="P3" s="4" t="n">
        <v>3582.0</v>
      </c>
      <c r="Q3" s="11" t="n">
        <f>SUM(D3:L3)</f>
        <v>88.0</v>
      </c>
      <c r="R3" s="6" t="n">
        <f ref="R3:R48" si="0" t="shared">IF(P3&lt;&gt;0,P3/SUM(D3:L3),0)</f>
        <v>40.70454545454545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31.0</v>
      </c>
      <c r="E4" s="5" t="n">
        <v>29.0</v>
      </c>
      <c r="F4" s="5" t="n">
        <v>21.0</v>
      </c>
      <c r="G4" s="5" t="n">
        <v>5.0</v>
      </c>
      <c r="H4" s="5" t="n">
        <v>6.0</v>
      </c>
      <c r="I4" s="5" t="n">
        <v>1.0</v>
      </c>
      <c r="J4" s="5" t="n">
        <v>35.0</v>
      </c>
      <c r="K4" s="5" t="n">
        <v>38.0</v>
      </c>
      <c r="L4" s="5" t="n">
        <v>27.0</v>
      </c>
      <c r="M4" s="5" t="n">
        <v>934.0</v>
      </c>
      <c r="N4" s="11" t="n">
        <f ref="N4:N14" si="1" t="shared">SUM(D4:M4)</f>
        <v>1127.0</v>
      </c>
      <c r="O4" s="5" t="n">
        <v>116551.0</v>
      </c>
      <c r="P4" s="5" t="n">
        <v>4826.0</v>
      </c>
      <c r="Q4" s="11" t="n">
        <f ref="Q4:Q48" si="2" t="shared">SUM(D4:L4)</f>
        <v>193.0</v>
      </c>
      <c r="R4" s="6" t="n">
        <f si="0" t="shared"/>
        <v>25.00518134715026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3.0</v>
      </c>
      <c r="J5" s="5" t="n">
        <v>239.0</v>
      </c>
      <c r="K5" s="5" t="n">
        <v>310.0</v>
      </c>
      <c r="L5" s="5" t="n">
        <v>188.0</v>
      </c>
      <c r="M5" s="5" t="n">
        <v>678.0</v>
      </c>
      <c r="N5" s="11" t="n">
        <f si="1" t="shared"/>
        <v>1418.0</v>
      </c>
      <c r="O5" s="5" t="n">
        <v>221727.0</v>
      </c>
      <c r="P5" s="5" t="n">
        <v>33476.0</v>
      </c>
      <c r="Q5" s="11" t="n">
        <f si="2" t="shared"/>
        <v>740.0</v>
      </c>
      <c r="R5" s="6" t="n">
        <f si="0" t="shared"/>
        <v>45.23783783783784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2.0</v>
      </c>
      <c r="E6" s="5" t="n">
        <v>0.0</v>
      </c>
      <c r="F6" s="5" t="n">
        <v>0.0</v>
      </c>
      <c r="G6" s="5" t="n">
        <v>0.0</v>
      </c>
      <c r="H6" s="5" t="n">
        <v>3.0</v>
      </c>
      <c r="I6" s="5" t="n">
        <v>0.0</v>
      </c>
      <c r="J6" s="5" t="n">
        <v>53.0</v>
      </c>
      <c r="K6" s="5" t="n">
        <v>63.0</v>
      </c>
      <c r="L6" s="5" t="n">
        <v>47.0</v>
      </c>
      <c r="M6" s="5" t="n">
        <v>157.0</v>
      </c>
      <c r="N6" s="11" t="n">
        <f si="1" t="shared"/>
        <v>325.0</v>
      </c>
      <c r="O6" s="5" t="n">
        <v>51653.0</v>
      </c>
      <c r="P6" s="5" t="n">
        <v>7987.0</v>
      </c>
      <c r="Q6" s="11" t="n">
        <f si="2" t="shared"/>
        <v>168.0</v>
      </c>
      <c r="R6" s="6" t="n">
        <f si="0" t="shared"/>
        <v>47.541666666666664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6.0</v>
      </c>
      <c r="E7" s="5" t="n">
        <v>2.0</v>
      </c>
      <c r="F7" s="5" t="n">
        <v>9.0</v>
      </c>
      <c r="G7" s="5" t="n">
        <v>0.0</v>
      </c>
      <c r="H7" s="5" t="n">
        <v>0.0</v>
      </c>
      <c r="I7" s="5" t="n">
        <v>1.0</v>
      </c>
      <c r="J7" s="5" t="n">
        <v>23.0</v>
      </c>
      <c r="K7" s="5" t="n">
        <v>15.0</v>
      </c>
      <c r="L7" s="5" t="n">
        <v>10.0</v>
      </c>
      <c r="M7" s="5" t="n">
        <v>108.0</v>
      </c>
      <c r="N7" s="11" t="n">
        <f si="1" t="shared"/>
        <v>174.0</v>
      </c>
      <c r="O7" s="5" t="n">
        <v>41398.0</v>
      </c>
      <c r="P7" s="5" t="n">
        <v>1932.0</v>
      </c>
      <c r="Q7" s="11" t="n">
        <f si="2" t="shared"/>
        <v>66.0</v>
      </c>
      <c r="R7" s="6" t="n">
        <f si="0" t="shared"/>
        <v>29.272727272727273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9.0</v>
      </c>
      <c r="K8" s="5" t="n">
        <v>15.0</v>
      </c>
      <c r="L8" s="5" t="n">
        <v>11.0</v>
      </c>
      <c r="M8" s="5" t="n">
        <v>29.0</v>
      </c>
      <c r="N8" s="11" t="n">
        <f si="1" t="shared"/>
        <v>64.0</v>
      </c>
      <c r="O8" s="5" t="n">
        <v>10867.0</v>
      </c>
      <c r="P8" s="5" t="n">
        <v>1756.0</v>
      </c>
      <c r="Q8" s="11" t="n">
        <f si="2" t="shared"/>
        <v>35.0</v>
      </c>
      <c r="R8" s="6" t="n">
        <f si="0" t="shared"/>
        <v>50.17142857142857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64.0</v>
      </c>
      <c r="E9" s="5" t="n">
        <v>16.0</v>
      </c>
      <c r="F9" s="5" t="n">
        <v>62.0</v>
      </c>
      <c r="G9" s="5" t="n">
        <v>3.0</v>
      </c>
      <c r="H9" s="5" t="n">
        <v>16.0</v>
      </c>
      <c r="I9" s="5" t="n">
        <v>56.0</v>
      </c>
      <c r="J9" s="5" t="n">
        <v>126.0</v>
      </c>
      <c r="K9" s="5" t="n">
        <v>48.0</v>
      </c>
      <c r="L9" s="5" t="n">
        <v>21.0</v>
      </c>
      <c r="M9" s="5" t="n">
        <v>173.0</v>
      </c>
      <c r="N9" s="11" t="n">
        <f si="1" t="shared"/>
        <v>585.0</v>
      </c>
      <c r="O9" s="5" t="n">
        <v>73752.0</v>
      </c>
      <c r="P9" s="5" t="n">
        <v>7535.0</v>
      </c>
      <c r="Q9" s="11" t="n">
        <f si="2" t="shared"/>
        <v>412.0</v>
      </c>
      <c r="R9" s="6" t="n">
        <f si="0" t="shared"/>
        <v>18.288834951456312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4.0</v>
      </c>
      <c r="E10" s="5" t="n">
        <v>0.0</v>
      </c>
      <c r="F10" s="5" t="n">
        <v>2.0</v>
      </c>
      <c r="G10" s="5" t="n">
        <v>0.0</v>
      </c>
      <c r="H10" s="5" t="n">
        <v>0.0</v>
      </c>
      <c r="I10" s="5" t="n">
        <v>6.0</v>
      </c>
      <c r="J10" s="5" t="n">
        <v>44.0</v>
      </c>
      <c r="K10" s="5" t="n">
        <v>72.0</v>
      </c>
      <c r="L10" s="5" t="n">
        <v>22.0</v>
      </c>
      <c r="M10" s="5" t="n">
        <v>113.0</v>
      </c>
      <c r="N10" s="11" t="n">
        <f si="1" t="shared"/>
        <v>263.0</v>
      </c>
      <c r="O10" s="5" t="n">
        <v>37653.0</v>
      </c>
      <c r="P10" s="5" t="n">
        <v>5960.0</v>
      </c>
      <c r="Q10" s="11" t="n">
        <f si="2" t="shared"/>
        <v>150.0</v>
      </c>
      <c r="R10" s="6" t="n">
        <f si="0" t="shared"/>
        <v>39.733333333333334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79.0</v>
      </c>
      <c r="E11" s="5" t="n">
        <v>48.0</v>
      </c>
      <c r="F11" s="5" t="n">
        <v>35.0</v>
      </c>
      <c r="G11" s="5" t="n">
        <v>8.0</v>
      </c>
      <c r="H11" s="5" t="n">
        <v>36.0</v>
      </c>
      <c r="I11" s="5" t="n">
        <v>193.0</v>
      </c>
      <c r="J11" s="5" t="n">
        <v>1034.0</v>
      </c>
      <c r="K11" s="5" t="n">
        <v>171.0</v>
      </c>
      <c r="L11" s="5" t="n">
        <v>39.0</v>
      </c>
      <c r="M11" s="5" t="n">
        <v>2695.0</v>
      </c>
      <c r="N11" s="11" t="n">
        <f si="1" t="shared"/>
        <v>4338.0</v>
      </c>
      <c r="O11" s="5" t="n">
        <v>3010524.0</v>
      </c>
      <c r="P11" s="5" t="n">
        <v>34527.0</v>
      </c>
      <c r="Q11" s="11" t="n">
        <f si="2" t="shared"/>
        <v>1643.0</v>
      </c>
      <c r="R11" s="6" t="n">
        <f si="0" t="shared"/>
        <v>21.014607425441266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67.0</v>
      </c>
      <c r="E12" s="5" t="n">
        <v>60.0</v>
      </c>
      <c r="F12" s="5" t="n">
        <v>38.0</v>
      </c>
      <c r="G12" s="5" t="n">
        <v>0.0</v>
      </c>
      <c r="H12" s="5" t="n">
        <v>0.0</v>
      </c>
      <c r="I12" s="5" t="n">
        <v>151.0</v>
      </c>
      <c r="J12" s="5" t="n">
        <v>758.0</v>
      </c>
      <c r="K12" s="5" t="n">
        <v>113.0</v>
      </c>
      <c r="L12" s="5" t="n">
        <v>40.0</v>
      </c>
      <c r="M12" s="5" t="n">
        <v>1255.0</v>
      </c>
      <c r="N12" s="11" t="n">
        <f si="1" t="shared"/>
        <v>2482.0</v>
      </c>
      <c r="O12" s="5" t="n">
        <v>924590.0</v>
      </c>
      <c r="P12" s="5" t="n">
        <v>24261.0</v>
      </c>
      <c r="Q12" s="11" t="n">
        <f si="2" t="shared"/>
        <v>1227.0</v>
      </c>
      <c r="R12" s="6" t="n">
        <f si="0" t="shared"/>
        <v>19.772616136919314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1.0</v>
      </c>
      <c r="E13" s="5" t="n">
        <v>2.0</v>
      </c>
      <c r="F13" s="5" t="n">
        <v>1.0</v>
      </c>
      <c r="G13" s="5" t="n">
        <v>0.0</v>
      </c>
      <c r="H13" s="5" t="n">
        <v>0.0</v>
      </c>
      <c r="I13" s="5" t="n">
        <v>2.0</v>
      </c>
      <c r="J13" s="5" t="n">
        <v>6.0</v>
      </c>
      <c r="K13" s="5" t="n">
        <v>21.0</v>
      </c>
      <c r="L13" s="5" t="n">
        <v>43.0</v>
      </c>
      <c r="M13" s="5" t="n">
        <v>987.0</v>
      </c>
      <c r="N13" s="11" t="n">
        <f si="1" t="shared"/>
        <v>1063.0</v>
      </c>
      <c r="O13" s="5" t="n">
        <v>759121.0</v>
      </c>
      <c r="P13" s="5" t="n">
        <v>4707.0</v>
      </c>
      <c r="Q13" s="11" t="n">
        <f si="2" t="shared"/>
        <v>76.0</v>
      </c>
      <c r="R13" s="6" t="n">
        <f si="0" t="shared"/>
        <v>61.93421052631579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17.0</v>
      </c>
      <c r="J14" s="5" t="n">
        <v>10.0</v>
      </c>
      <c r="K14" s="5" t="n">
        <v>11.0</v>
      </c>
      <c r="L14" s="5" t="n">
        <v>3.0</v>
      </c>
      <c r="M14" s="5" t="n">
        <v>994.0</v>
      </c>
      <c r="N14" s="11" t="n">
        <f si="1" t="shared"/>
        <v>1036.0</v>
      </c>
      <c r="O14" s="5" t="n">
        <v>804360.0</v>
      </c>
      <c r="P14" s="5" t="n">
        <v>1091.0</v>
      </c>
      <c r="Q14" s="11" t="n">
        <f si="2" t="shared"/>
        <v>42.0</v>
      </c>
      <c r="R14" s="6" t="n">
        <f si="0" t="shared"/>
        <v>25.976190476190474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7.0</v>
      </c>
      <c r="E15" s="5" t="n">
        <f ref="E15:M15" si="3" t="shared">E16-E9-E10-E11-E12-E13-E14</f>
        <v>105.0</v>
      </c>
      <c r="F15" s="5" t="n">
        <f si="3" t="shared"/>
        <v>63.0</v>
      </c>
      <c r="G15" s="5" t="n">
        <f si="3" t="shared"/>
        <v>0.0</v>
      </c>
      <c r="H15" s="5" t="n">
        <f si="3" t="shared"/>
        <v>3.0</v>
      </c>
      <c r="I15" s="5" t="n">
        <f si="3" t="shared"/>
        <v>111.0</v>
      </c>
      <c r="J15" s="5" t="n">
        <f si="3" t="shared"/>
        <v>113.0</v>
      </c>
      <c r="K15" s="5" t="n">
        <f si="3" t="shared"/>
        <v>32.0</v>
      </c>
      <c r="L15" s="5" t="n">
        <f si="3" t="shared"/>
        <v>4.0</v>
      </c>
      <c r="M15" s="5" t="n">
        <f si="3" t="shared"/>
        <v>37.0</v>
      </c>
      <c r="N15" s="5" t="n">
        <f ref="N15" si="4" t="shared">N16-N9-N10-N11-N12-N13-N14</f>
        <v>475.0</v>
      </c>
      <c r="O15" s="5" t="n">
        <f>O16-O9-O10-O11-O12-O13-O14</f>
        <v>19712.0</v>
      </c>
      <c r="P15" s="5" t="n">
        <f>P16-P9-P10-P11-P12-P13-P14</f>
        <v>5986.0</v>
      </c>
      <c r="Q15" s="11" t="n">
        <f si="2" t="shared"/>
        <v>438.0</v>
      </c>
      <c r="R15" s="6" t="n">
        <f si="0" t="shared"/>
        <v>13.666666666666666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223.0</v>
      </c>
      <c r="E16" s="5" t="n">
        <v>231.0</v>
      </c>
      <c r="F16" s="5" t="n">
        <v>201.0</v>
      </c>
      <c r="G16" s="5" t="n">
        <v>11.0</v>
      </c>
      <c r="H16" s="5" t="n">
        <v>55.0</v>
      </c>
      <c r="I16" s="5" t="n">
        <v>536.0</v>
      </c>
      <c r="J16" s="5" t="n">
        <v>2091.0</v>
      </c>
      <c r="K16" s="5" t="n">
        <v>468.0</v>
      </c>
      <c r="L16" s="5" t="n">
        <v>172.0</v>
      </c>
      <c r="M16" s="5" t="n">
        <v>6254.0</v>
      </c>
      <c r="N16" s="11" t="n">
        <f ref="N16:N48" si="5" t="shared">SUM(D16:M16)</f>
        <v>10242.0</v>
      </c>
      <c r="O16" s="5" t="n">
        <v>5629712.0</v>
      </c>
      <c r="P16" s="5" t="n">
        <v>84067.0</v>
      </c>
      <c r="Q16" s="11" t="n">
        <f si="2" t="shared"/>
        <v>3988.0</v>
      </c>
      <c r="R16" s="6" t="n">
        <f si="0" t="shared"/>
        <v>21.07998996990973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12.0</v>
      </c>
      <c r="F17" s="5" t="n">
        <f si="6" t="shared"/>
        <v>14.0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6.0</v>
      </c>
      <c r="K17" s="5" t="n">
        <f si="6" t="shared"/>
        <v>6.0</v>
      </c>
      <c r="L17" s="5" t="n">
        <f si="6" t="shared"/>
        <v>1.0</v>
      </c>
      <c r="M17" s="5" t="n">
        <f si="6" t="shared"/>
        <v>35.0</v>
      </c>
      <c r="N17" s="11" t="n">
        <f si="5" t="shared"/>
        <v>74.0</v>
      </c>
      <c r="O17" s="5" t="n">
        <f>O18-O16-O3-O4-O5-O6-O7-O8</f>
        <v>37897.0</v>
      </c>
      <c r="P17" s="5" t="n">
        <f>P18-P16-P3-P4-P5-P6-P7-P8</f>
        <v>584.0</v>
      </c>
      <c r="Q17" s="11" t="n">
        <f si="2" t="shared"/>
        <v>39.0</v>
      </c>
      <c r="R17" s="6" t="n">
        <f si="0" t="shared"/>
        <v>14.974358974358974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262.0</v>
      </c>
      <c r="E18" s="5" t="n">
        <v>274.0</v>
      </c>
      <c r="F18" s="5" t="n">
        <v>246.0</v>
      </c>
      <c r="G18" s="5" t="n">
        <v>17.0</v>
      </c>
      <c r="H18" s="5" t="n">
        <v>66.0</v>
      </c>
      <c r="I18" s="5" t="n">
        <v>547.0</v>
      </c>
      <c r="J18" s="5" t="n">
        <v>2486.0</v>
      </c>
      <c r="K18" s="5" t="n">
        <v>943.0</v>
      </c>
      <c r="L18" s="5" t="n">
        <v>476.0</v>
      </c>
      <c r="M18" s="5" t="n">
        <v>8538.0</v>
      </c>
      <c r="N18" s="11" t="n">
        <f si="5" t="shared"/>
        <v>13855.0</v>
      </c>
      <c r="O18" s="5" t="n">
        <v>6147892.0</v>
      </c>
      <c r="P18" s="5" t="n">
        <v>138210.0</v>
      </c>
      <c r="Q18" s="11" t="n">
        <f si="2" t="shared"/>
        <v>5317.0</v>
      </c>
      <c r="R18" s="6" t="n">
        <f si="0" t="shared"/>
        <v>25.993981568553696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3.0</v>
      </c>
      <c r="J19" s="5" t="n">
        <v>22.0</v>
      </c>
      <c r="K19" s="5" t="n">
        <v>28.0</v>
      </c>
      <c r="L19" s="5" t="n">
        <v>19.0</v>
      </c>
      <c r="M19" s="5" t="n">
        <v>41.0</v>
      </c>
      <c r="N19" s="11" t="n">
        <f si="5" t="shared"/>
        <v>113.0</v>
      </c>
      <c r="O19" s="5" t="n">
        <v>17092.0</v>
      </c>
      <c r="P19" s="5" t="n">
        <v>3319.0</v>
      </c>
      <c r="Q19" s="11" t="n">
        <f si="2" t="shared"/>
        <v>72.0</v>
      </c>
      <c r="R19" s="6" t="n">
        <f si="0" t="shared"/>
        <v>46.09722222222222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7.0</v>
      </c>
      <c r="E20" s="5" t="n">
        <v>0.0</v>
      </c>
      <c r="F20" s="5" t="n">
        <v>0.0</v>
      </c>
      <c r="G20" s="5" t="n">
        <v>1.0</v>
      </c>
      <c r="H20" s="5" t="n">
        <v>0.0</v>
      </c>
      <c r="I20" s="5" t="n">
        <v>5.0</v>
      </c>
      <c r="J20" s="5" t="n">
        <v>133.0</v>
      </c>
      <c r="K20" s="5" t="n">
        <v>264.0</v>
      </c>
      <c r="L20" s="5" t="n">
        <v>100.0</v>
      </c>
      <c r="M20" s="5" t="n">
        <v>427.0</v>
      </c>
      <c r="N20" s="11" t="n">
        <f si="5" t="shared"/>
        <v>937.0</v>
      </c>
      <c r="O20" s="5" t="n">
        <v>144119.0</v>
      </c>
      <c r="P20" s="5" t="n">
        <v>22129.0</v>
      </c>
      <c r="Q20" s="11" t="n">
        <f si="2" t="shared"/>
        <v>510.0</v>
      </c>
      <c r="R20" s="6" t="n">
        <f si="0" t="shared"/>
        <v>43.39019607843137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0.0</v>
      </c>
      <c r="K21" s="5" t="n">
        <v>3.0</v>
      </c>
      <c r="L21" s="5" t="n">
        <v>5.0</v>
      </c>
      <c r="M21" s="5" t="n">
        <v>12.0</v>
      </c>
      <c r="N21" s="11" t="n">
        <f si="5" t="shared"/>
        <v>20.0</v>
      </c>
      <c r="O21" s="5" t="n">
        <v>5370.0</v>
      </c>
      <c r="P21" s="5" t="n">
        <v>542.0</v>
      </c>
      <c r="Q21" s="11" t="n">
        <f si="2" t="shared"/>
        <v>8.0</v>
      </c>
      <c r="R21" s="6" t="n">
        <f si="0" t="shared"/>
        <v>67.75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5.0</v>
      </c>
      <c r="K22" s="5" t="n">
        <v>1.0</v>
      </c>
      <c r="L22" s="5" t="n">
        <v>10.0</v>
      </c>
      <c r="M22" s="5" t="n">
        <v>15.0</v>
      </c>
      <c r="N22" s="11" t="n">
        <f si="5" t="shared"/>
        <v>31.0</v>
      </c>
      <c r="O22" s="5" t="n">
        <v>4680.0</v>
      </c>
      <c r="P22" s="5" t="n">
        <v>870.0</v>
      </c>
      <c r="Q22" s="11" t="n">
        <f si="2" t="shared"/>
        <v>16.0</v>
      </c>
      <c r="R22" s="6" t="n">
        <f si="0" t="shared"/>
        <v>54.375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1.0</v>
      </c>
      <c r="J23" s="5" t="n">
        <v>0.0</v>
      </c>
      <c r="K23" s="5" t="n">
        <v>1.0</v>
      </c>
      <c r="L23" s="5" t="n">
        <v>0.0</v>
      </c>
      <c r="M23" s="5" t="n">
        <v>1.0</v>
      </c>
      <c r="N23" s="11" t="n">
        <f si="5" t="shared"/>
        <v>3.0</v>
      </c>
      <c r="O23" s="5" t="n">
        <v>344.0</v>
      </c>
      <c r="P23" s="5" t="n">
        <v>57.0</v>
      </c>
      <c r="Q23" s="11" t="n">
        <f si="2" t="shared"/>
        <v>2.0</v>
      </c>
      <c r="R23" s="6" t="n">
        <f si="0" t="shared"/>
        <v>28.5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2.0</v>
      </c>
      <c r="J24" s="5" t="n">
        <f si="7" t="shared"/>
        <v>2.0</v>
      </c>
      <c r="K24" s="5" t="n">
        <f si="7" t="shared"/>
        <v>3.0</v>
      </c>
      <c r="L24" s="5" t="n">
        <f si="7" t="shared"/>
        <v>5.0</v>
      </c>
      <c r="M24" s="5" t="n">
        <f si="7" t="shared"/>
        <v>59.0</v>
      </c>
      <c r="N24" s="11" t="n">
        <f si="5" t="shared"/>
        <v>71.0</v>
      </c>
      <c r="O24" s="5" t="n">
        <f>O25-O19-O20-O21-O22-O23</f>
        <v>25628.0</v>
      </c>
      <c r="P24" s="5" t="n">
        <f>P25-P19-P20-P21-P22-P23</f>
        <v>614.0</v>
      </c>
      <c r="Q24" s="11" t="n">
        <f si="2" t="shared"/>
        <v>12.0</v>
      </c>
      <c r="R24" s="6" t="n">
        <f si="0" t="shared"/>
        <v>51.166666666666664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7.0</v>
      </c>
      <c r="E25" s="5" t="n">
        <v>0.0</v>
      </c>
      <c r="F25" s="5" t="n">
        <v>0.0</v>
      </c>
      <c r="G25" s="5" t="n">
        <v>1.0</v>
      </c>
      <c r="H25" s="5" t="n">
        <v>0.0</v>
      </c>
      <c r="I25" s="5" t="n">
        <v>11.0</v>
      </c>
      <c r="J25" s="5" t="n">
        <v>162.0</v>
      </c>
      <c r="K25" s="5" t="n">
        <v>300.0</v>
      </c>
      <c r="L25" s="5" t="n">
        <v>139.0</v>
      </c>
      <c r="M25" s="5" t="n">
        <v>555.0</v>
      </c>
      <c r="N25" s="11" t="n">
        <f si="5" t="shared"/>
        <v>1175.0</v>
      </c>
      <c r="O25" s="5" t="n">
        <v>197233.0</v>
      </c>
      <c r="P25" s="5" t="n">
        <v>27531.0</v>
      </c>
      <c r="Q25" s="11" t="n">
        <f si="2" t="shared"/>
        <v>620.0</v>
      </c>
      <c r="R25" s="6" t="n">
        <f si="0" t="shared"/>
        <v>44.40483870967742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0.0</v>
      </c>
      <c r="J26" s="5" t="n">
        <v>8.0</v>
      </c>
      <c r="K26" s="5" t="n">
        <v>11.0</v>
      </c>
      <c r="L26" s="5" t="n">
        <v>15.0</v>
      </c>
      <c r="M26" s="5" t="n">
        <v>14.0</v>
      </c>
      <c r="N26" s="11" t="n">
        <f si="5" t="shared"/>
        <v>51.0</v>
      </c>
      <c r="O26" s="5" t="n">
        <v>4082.0</v>
      </c>
      <c r="P26" s="5" t="n">
        <v>1830.0</v>
      </c>
      <c r="Q26" s="11" t="n">
        <f si="2" t="shared"/>
        <v>37.0</v>
      </c>
      <c r="R26" s="6" t="n">
        <f si="0" t="shared"/>
        <v>49.45945945945946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1.0</v>
      </c>
      <c r="E27" s="5" t="n">
        <v>1.0</v>
      </c>
      <c r="F27" s="5" t="n">
        <v>0.0</v>
      </c>
      <c r="G27" s="5" t="n">
        <v>0.0</v>
      </c>
      <c r="H27" s="5" t="n">
        <v>0.0</v>
      </c>
      <c r="I27" s="5" t="n">
        <v>0.0</v>
      </c>
      <c r="J27" s="5" t="n">
        <v>22.0</v>
      </c>
      <c r="K27" s="5" t="n">
        <v>26.0</v>
      </c>
      <c r="L27" s="5" t="n">
        <v>15.0</v>
      </c>
      <c r="M27" s="5" t="n">
        <v>82.0</v>
      </c>
      <c r="N27" s="11" t="n">
        <f si="5" t="shared"/>
        <v>147.0</v>
      </c>
      <c r="O27" s="5" t="n">
        <v>25588.0</v>
      </c>
      <c r="P27" s="5" t="n">
        <v>2739.0</v>
      </c>
      <c r="Q27" s="11" t="n">
        <f si="2" t="shared"/>
        <v>65.0</v>
      </c>
      <c r="R27" s="6" t="n">
        <f si="0" t="shared"/>
        <v>42.13846153846154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0.0</v>
      </c>
      <c r="E28" s="5" t="n">
        <v>1.0</v>
      </c>
      <c r="F28" s="5" t="n">
        <v>0.0</v>
      </c>
      <c r="G28" s="5" t="n">
        <v>0.0</v>
      </c>
      <c r="H28" s="5" t="n">
        <v>0.0</v>
      </c>
      <c r="I28" s="5" t="n">
        <v>3.0</v>
      </c>
      <c r="J28" s="5" t="n">
        <v>26.0</v>
      </c>
      <c r="K28" s="5" t="n">
        <v>67.0</v>
      </c>
      <c r="L28" s="5" t="n">
        <v>36.0</v>
      </c>
      <c r="M28" s="5" t="n">
        <v>64.0</v>
      </c>
      <c r="N28" s="11" t="n">
        <f si="5" t="shared"/>
        <v>197.0</v>
      </c>
      <c r="O28" s="5" t="n">
        <v>19323.0</v>
      </c>
      <c r="P28" s="5" t="n">
        <v>6217.0</v>
      </c>
      <c r="Q28" s="11" t="n">
        <f si="2" t="shared"/>
        <v>133.0</v>
      </c>
      <c r="R28" s="6" t="n">
        <f si="0" t="shared"/>
        <v>46.744360902255636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1.0</v>
      </c>
      <c r="J29" s="5" t="n">
        <v>6.0</v>
      </c>
      <c r="K29" s="5" t="n">
        <v>20.0</v>
      </c>
      <c r="L29" s="5" t="n">
        <v>5.0</v>
      </c>
      <c r="M29" s="5" t="n">
        <v>29.0</v>
      </c>
      <c r="N29" s="11" t="n">
        <f si="5" t="shared"/>
        <v>61.0</v>
      </c>
      <c r="O29" s="5" t="n">
        <v>7048.0</v>
      </c>
      <c r="P29" s="5" t="n">
        <v>1363.0</v>
      </c>
      <c r="Q29" s="11" t="n">
        <f si="2" t="shared"/>
        <v>32.0</v>
      </c>
      <c r="R29" s="6" t="n">
        <f si="0" t="shared"/>
        <v>42.59375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22.0</v>
      </c>
      <c r="E30" s="5" t="n">
        <v>8.0</v>
      </c>
      <c r="F30" s="5" t="n">
        <v>2.0</v>
      </c>
      <c r="G30" s="5" t="n">
        <v>0.0</v>
      </c>
      <c r="H30" s="5" t="n">
        <v>1.0</v>
      </c>
      <c r="I30" s="5" t="n">
        <v>6.0</v>
      </c>
      <c r="J30" s="5" t="n">
        <v>33.0</v>
      </c>
      <c r="K30" s="5" t="n">
        <v>49.0</v>
      </c>
      <c r="L30" s="5" t="n">
        <v>26.0</v>
      </c>
      <c r="M30" s="5" t="n">
        <v>38.0</v>
      </c>
      <c r="N30" s="11" t="n">
        <f si="5" t="shared"/>
        <v>185.0</v>
      </c>
      <c r="O30" s="5" t="n">
        <v>11676.0</v>
      </c>
      <c r="P30" s="5" t="n">
        <v>4890.0</v>
      </c>
      <c r="Q30" s="11" t="n">
        <f si="2" t="shared"/>
        <v>147.0</v>
      </c>
      <c r="R30" s="6" t="n">
        <f si="0" t="shared"/>
        <v>33.265306122448976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8.0</v>
      </c>
      <c r="K31" s="5" t="n">
        <v>4.0</v>
      </c>
      <c r="L31" s="5" t="n">
        <v>6.0</v>
      </c>
      <c r="M31" s="5" t="n">
        <v>9.0</v>
      </c>
      <c r="N31" s="11" t="n">
        <f si="5" t="shared"/>
        <v>27.0</v>
      </c>
      <c r="O31" s="5" t="n">
        <v>3735.0</v>
      </c>
      <c r="P31" s="5" t="n">
        <v>838.0</v>
      </c>
      <c r="Q31" s="11" t="n">
        <f si="2" t="shared"/>
        <v>18.0</v>
      </c>
      <c r="R31" s="6" t="n">
        <f si="0" t="shared"/>
        <v>46.55555555555556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3.0</v>
      </c>
      <c r="K32" s="5" t="n">
        <v>22.0</v>
      </c>
      <c r="L32" s="5" t="n">
        <v>8.0</v>
      </c>
      <c r="M32" s="5" t="n">
        <v>27.0</v>
      </c>
      <c r="N32" s="11" t="n">
        <f si="5" t="shared"/>
        <v>60.0</v>
      </c>
      <c r="O32" s="5" t="n">
        <v>8290.0</v>
      </c>
      <c r="P32" s="5" t="n">
        <v>1748.0</v>
      </c>
      <c r="Q32" s="11" t="n">
        <f si="2" t="shared"/>
        <v>33.0</v>
      </c>
      <c r="R32" s="6" t="n">
        <f si="0" t="shared"/>
        <v>52.96969696969697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5.0</v>
      </c>
      <c r="E33" s="5" t="n">
        <v>7.0</v>
      </c>
      <c r="F33" s="5" t="n">
        <v>1.0</v>
      </c>
      <c r="G33" s="5" t="n">
        <v>0.0</v>
      </c>
      <c r="H33" s="5" t="n">
        <v>1.0</v>
      </c>
      <c r="I33" s="5" t="n">
        <v>14.0</v>
      </c>
      <c r="J33" s="5" t="n">
        <v>71.0</v>
      </c>
      <c r="K33" s="5" t="n">
        <v>89.0</v>
      </c>
      <c r="L33" s="5" t="n">
        <v>30.0</v>
      </c>
      <c r="M33" s="5" t="n">
        <v>91.0</v>
      </c>
      <c r="N33" s="11" t="n">
        <f si="5" t="shared"/>
        <v>309.0</v>
      </c>
      <c r="O33" s="5" t="n">
        <v>27442.0</v>
      </c>
      <c r="P33" s="5" t="n">
        <v>8023.0</v>
      </c>
      <c r="Q33" s="11" t="n">
        <f si="2" t="shared"/>
        <v>218.0</v>
      </c>
      <c r="R33" s="6" t="n">
        <f si="0" t="shared"/>
        <v>36.80275229357798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1.0</v>
      </c>
      <c r="J34" s="5" t="n">
        <v>6.0</v>
      </c>
      <c r="K34" s="5" t="n">
        <v>23.0</v>
      </c>
      <c r="L34" s="5" t="n">
        <v>8.0</v>
      </c>
      <c r="M34" s="5" t="n">
        <v>7.0</v>
      </c>
      <c r="N34" s="11" t="n">
        <f si="5" t="shared"/>
        <v>45.0</v>
      </c>
      <c r="O34" s="5" t="n">
        <v>3601.0</v>
      </c>
      <c r="P34" s="5" t="n">
        <v>1726.0</v>
      </c>
      <c r="Q34" s="11" t="n">
        <f si="2" t="shared"/>
        <v>38.0</v>
      </c>
      <c r="R34" s="6" t="n">
        <f si="0" t="shared"/>
        <v>45.421052631578945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1.0</v>
      </c>
      <c r="K35" s="5" t="n">
        <v>1.0</v>
      </c>
      <c r="L35" s="5" t="n">
        <v>1.0</v>
      </c>
      <c r="M35" s="5" t="n">
        <v>2.0</v>
      </c>
      <c r="N35" s="11" t="n">
        <f si="5" t="shared"/>
        <v>6.0</v>
      </c>
      <c r="O35" s="5" t="n">
        <v>392.0</v>
      </c>
      <c r="P35" s="5" t="n">
        <v>130.0</v>
      </c>
      <c r="Q35" s="11" t="n">
        <f si="2" t="shared"/>
        <v>4.0</v>
      </c>
      <c r="R35" s="6" t="n">
        <f si="0" t="shared"/>
        <v>32.5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4.0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11.0</v>
      </c>
      <c r="K36" s="5" t="n">
        <v>8.0</v>
      </c>
      <c r="L36" s="5" t="n">
        <v>2.0</v>
      </c>
      <c r="M36" s="5" t="n">
        <v>11.0</v>
      </c>
      <c r="N36" s="11" t="n">
        <f si="5" t="shared"/>
        <v>36.0</v>
      </c>
      <c r="O36" s="5" t="n">
        <v>2424.0</v>
      </c>
      <c r="P36" s="5" t="n">
        <v>776.0</v>
      </c>
      <c r="Q36" s="11" t="n">
        <f si="2" t="shared"/>
        <v>25.0</v>
      </c>
      <c r="R36" s="6" t="n">
        <f si="0" t="shared"/>
        <v>31.04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6.0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4.0</v>
      </c>
      <c r="J37" s="5" t="n">
        <v>67.0</v>
      </c>
      <c r="K37" s="5" t="n">
        <v>4.0</v>
      </c>
      <c r="L37" s="5" t="n">
        <v>6.0</v>
      </c>
      <c r="M37" s="5" t="n">
        <v>36.0</v>
      </c>
      <c r="N37" s="11" t="n">
        <f si="5" t="shared"/>
        <v>123.0</v>
      </c>
      <c r="O37" s="5" t="n">
        <v>7526.0</v>
      </c>
      <c r="P37" s="5" t="n">
        <v>2154.0</v>
      </c>
      <c r="Q37" s="11" t="n">
        <f si="2" t="shared"/>
        <v>87.0</v>
      </c>
      <c r="R37" s="6" t="n">
        <f si="0" t="shared"/>
        <v>24.75862068965517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10.0</v>
      </c>
      <c r="E38" s="5" t="n">
        <f ref="E38:M38" si="8" t="shared">E39-E26-E27-E28-E29-E30-E31-E32-E33-E34-E35-E36-E37</f>
        <v>7.0</v>
      </c>
      <c r="F38" s="5" t="n">
        <f si="8" t="shared"/>
        <v>0.0</v>
      </c>
      <c r="G38" s="5" t="n">
        <f si="8" t="shared"/>
        <v>0.0</v>
      </c>
      <c r="H38" s="5" t="n">
        <f si="8" t="shared"/>
        <v>0.0</v>
      </c>
      <c r="I38" s="5" t="n">
        <f si="8" t="shared"/>
        <v>16.0</v>
      </c>
      <c r="J38" s="5" t="n">
        <f si="8" t="shared"/>
        <v>96.0</v>
      </c>
      <c r="K38" s="5" t="n">
        <f si="8" t="shared"/>
        <v>94.0</v>
      </c>
      <c r="L38" s="5" t="n">
        <f si="8" t="shared"/>
        <v>50.0</v>
      </c>
      <c r="M38" s="5" t="n">
        <f si="8" t="shared"/>
        <v>127.0</v>
      </c>
      <c r="N38" s="11" t="n">
        <f si="5" t="shared"/>
        <v>400.0</v>
      </c>
      <c r="O38" s="5" t="n">
        <f>O39-O26-O27-O28-O29-O30-O31-O32-O33-O34-O35-O36-O37</f>
        <v>36185.0</v>
      </c>
      <c r="P38" s="5" t="n">
        <f>P39-P26-P27-P28-P29-P30-P31-P32-P33-P34-P35-P36-P37</f>
        <v>10369.0</v>
      </c>
      <c r="Q38" s="11" t="n">
        <f si="2" t="shared"/>
        <v>273.0</v>
      </c>
      <c r="R38" s="6" t="n">
        <f si="0" t="shared"/>
        <v>37.98168498168498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48.0</v>
      </c>
      <c r="E39" s="5" t="n">
        <v>28.0</v>
      </c>
      <c r="F39" s="5" t="n">
        <v>3.0</v>
      </c>
      <c r="G39" s="5" t="n">
        <v>0.0</v>
      </c>
      <c r="H39" s="5" t="n">
        <v>2.0</v>
      </c>
      <c r="I39" s="5" t="n">
        <v>45.0</v>
      </c>
      <c r="J39" s="5" t="n">
        <v>358.0</v>
      </c>
      <c r="K39" s="5" t="n">
        <v>418.0</v>
      </c>
      <c r="L39" s="5" t="n">
        <v>208.0</v>
      </c>
      <c r="M39" s="5" t="n">
        <v>537.0</v>
      </c>
      <c r="N39" s="11" t="n">
        <f si="5" t="shared"/>
        <v>1647.0</v>
      </c>
      <c r="O39" s="5" t="n">
        <v>157312.0</v>
      </c>
      <c r="P39" s="5" t="n">
        <v>42803.0</v>
      </c>
      <c r="Q39" s="11" t="n">
        <f si="2" t="shared"/>
        <v>1110.0</v>
      </c>
      <c r="R39" s="6" t="n">
        <f si="0" t="shared"/>
        <v>38.56126126126126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0.0</v>
      </c>
      <c r="J40" s="5" t="n">
        <v>6.0</v>
      </c>
      <c r="K40" s="5" t="n">
        <v>12.0</v>
      </c>
      <c r="L40" s="5" t="n">
        <v>9.0</v>
      </c>
      <c r="M40" s="5" t="n">
        <v>45.0</v>
      </c>
      <c r="N40" s="11" t="n">
        <f si="5" t="shared"/>
        <v>72.0</v>
      </c>
      <c r="O40" s="5" t="n">
        <v>13769.0</v>
      </c>
      <c r="P40" s="5" t="n">
        <v>1460.0</v>
      </c>
      <c r="Q40" s="11" t="n">
        <f si="2" t="shared"/>
        <v>27.0</v>
      </c>
      <c r="R40" s="6" t="n">
        <f si="0" t="shared"/>
        <v>54.074074074074076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1.0</v>
      </c>
      <c r="J41" s="5" t="n">
        <v>0.0</v>
      </c>
      <c r="K41" s="5" t="n">
        <v>7.0</v>
      </c>
      <c r="L41" s="5" t="n">
        <v>1.0</v>
      </c>
      <c r="M41" s="5" t="n">
        <v>15.0</v>
      </c>
      <c r="N41" s="11" t="n">
        <f si="5" t="shared"/>
        <v>24.0</v>
      </c>
      <c r="O41" s="5" t="n">
        <v>4965.0</v>
      </c>
      <c r="P41" s="5" t="n">
        <v>378.0</v>
      </c>
      <c r="Q41" s="11" t="n">
        <f si="2" t="shared"/>
        <v>9.0</v>
      </c>
      <c r="R41" s="6" t="n">
        <f si="0" t="shared"/>
        <v>42.0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2.0</v>
      </c>
      <c r="I42" s="5" t="n">
        <f si="9" t="shared"/>
        <v>6.0</v>
      </c>
      <c r="J42" s="5" t="n">
        <f si="9" t="shared"/>
        <v>25.0</v>
      </c>
      <c r="K42" s="5" t="n">
        <f si="9" t="shared"/>
        <v>0.0</v>
      </c>
      <c r="L42" s="5" t="n">
        <f si="9" t="shared"/>
        <v>9.0</v>
      </c>
      <c r="M42" s="5" t="n">
        <f si="9" t="shared"/>
        <v>18.0</v>
      </c>
      <c r="N42" s="11" t="n">
        <f si="5" t="shared"/>
        <v>60.0</v>
      </c>
      <c r="O42" s="5" t="n">
        <f>O43-O40-O41</f>
        <v>12329.0</v>
      </c>
      <c r="P42" s="5" t="n">
        <f>P43-P40-P41</f>
        <v>1529.0</v>
      </c>
      <c r="Q42" s="11" t="n">
        <f si="2" t="shared"/>
        <v>42.0</v>
      </c>
      <c r="R42" s="6" t="n">
        <f si="0" t="shared"/>
        <v>36.404761904761905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0.0</v>
      </c>
      <c r="F43" s="5" t="n">
        <v>0.0</v>
      </c>
      <c r="G43" s="5" t="n">
        <v>0.0</v>
      </c>
      <c r="H43" s="5" t="n">
        <v>2.0</v>
      </c>
      <c r="I43" s="5" t="n">
        <v>7.0</v>
      </c>
      <c r="J43" s="5" t="n">
        <v>31.0</v>
      </c>
      <c r="K43" s="5" t="n">
        <v>19.0</v>
      </c>
      <c r="L43" s="5" t="n">
        <v>19.0</v>
      </c>
      <c r="M43" s="5" t="n">
        <v>78.0</v>
      </c>
      <c r="N43" s="11" t="n">
        <f si="5" t="shared"/>
        <v>156.0</v>
      </c>
      <c r="O43" s="5" t="n">
        <v>31063.0</v>
      </c>
      <c r="P43" s="5" t="n">
        <v>3367.0</v>
      </c>
      <c r="Q43" s="11" t="n">
        <f si="2" t="shared"/>
        <v>78.0</v>
      </c>
      <c r="R43" s="6" t="n">
        <f si="0" t="shared"/>
        <v>43.166666666666664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3.0</v>
      </c>
      <c r="E44" s="8" t="n">
        <v>2.0</v>
      </c>
      <c r="F44" s="8" t="n">
        <v>0.0</v>
      </c>
      <c r="G44" s="8" t="n">
        <v>0.0</v>
      </c>
      <c r="H44" s="8" t="n">
        <v>0.0</v>
      </c>
      <c r="I44" s="8" t="n">
        <v>1.0</v>
      </c>
      <c r="J44" s="8" t="n">
        <v>2.0</v>
      </c>
      <c r="K44" s="8" t="n">
        <v>21.0</v>
      </c>
      <c r="L44" s="8" t="n">
        <v>1.0</v>
      </c>
      <c r="M44" s="8" t="n">
        <v>29.0</v>
      </c>
      <c r="N44" s="11" t="n">
        <f si="5" t="shared"/>
        <v>59.0</v>
      </c>
      <c r="O44" s="8" t="n">
        <v>10102.0</v>
      </c>
      <c r="P44" s="8" t="n">
        <v>1014.0</v>
      </c>
      <c r="Q44" s="11" t="n">
        <f si="2" t="shared"/>
        <v>30.0</v>
      </c>
      <c r="R44" s="6" t="n">
        <f si="0" t="shared"/>
        <v>33.8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14.0</v>
      </c>
      <c r="K45" s="8" t="n">
        <f si="10" t="shared"/>
        <v>3.0</v>
      </c>
      <c r="L45" s="8" t="n">
        <f si="10" t="shared"/>
        <v>2.0</v>
      </c>
      <c r="M45" s="8" t="n">
        <f si="10" t="shared"/>
        <v>44.0</v>
      </c>
      <c r="N45" s="11" t="n">
        <f si="5" t="shared"/>
        <v>63.0</v>
      </c>
      <c r="O45" s="8" t="n">
        <f>O46-O44</f>
        <v>34230.0</v>
      </c>
      <c r="P45" s="8" t="n">
        <f>P46-P44</f>
        <v>605.0</v>
      </c>
      <c r="Q45" s="11" t="n">
        <f si="2" t="shared"/>
        <v>19.0</v>
      </c>
      <c r="R45" s="6" t="n">
        <f si="0" t="shared"/>
        <v>31.842105263157894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3.0</v>
      </c>
      <c r="E46" s="8" t="n">
        <v>2.0</v>
      </c>
      <c r="F46" s="8" t="n">
        <v>0.0</v>
      </c>
      <c r="G46" s="8" t="n">
        <v>0.0</v>
      </c>
      <c r="H46" s="8" t="n">
        <v>0.0</v>
      </c>
      <c r="I46" s="8" t="n">
        <v>1.0</v>
      </c>
      <c r="J46" s="8" t="n">
        <v>16.0</v>
      </c>
      <c r="K46" s="8" t="n">
        <v>24.0</v>
      </c>
      <c r="L46" s="8" t="n">
        <v>3.0</v>
      </c>
      <c r="M46" s="8" t="n">
        <v>73.0</v>
      </c>
      <c r="N46" s="11" t="n">
        <f si="5" t="shared"/>
        <v>122.0</v>
      </c>
      <c r="O46" s="8" t="n">
        <v>44332.0</v>
      </c>
      <c r="P46" s="8" t="n">
        <v>1619.0</v>
      </c>
      <c r="Q46" s="11" t="n">
        <f si="2" t="shared"/>
        <v>49.0</v>
      </c>
      <c r="R46" s="6" t="n">
        <f si="0" t="shared"/>
        <v>33.04081632653061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3.0</v>
      </c>
      <c r="K47" s="5" t="n">
        <v>2.0</v>
      </c>
      <c r="L47" s="5" t="n">
        <v>0.0</v>
      </c>
      <c r="M47" s="5" t="n">
        <v>4.0</v>
      </c>
      <c r="N47" s="11" t="n">
        <f si="5" t="shared"/>
        <v>9.0</v>
      </c>
      <c r="O47" s="5" t="n">
        <v>222.0</v>
      </c>
      <c r="P47" s="5" t="n">
        <v>131.0</v>
      </c>
      <c r="Q47" s="11" t="n">
        <f si="2" t="shared"/>
        <v>5.0</v>
      </c>
      <c r="R47" s="6" t="n">
        <f si="0" t="shared"/>
        <v>26.2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320.0</v>
      </c>
      <c r="E48" s="5" t="n">
        <f ref="E48:M48" si="11" t="shared">E47+E46+E43+E39+E25+E18</f>
        <v>304.0</v>
      </c>
      <c r="F48" s="5" t="n">
        <f si="11" t="shared"/>
        <v>249.0</v>
      </c>
      <c r="G48" s="5" t="n">
        <f si="11" t="shared"/>
        <v>18.0</v>
      </c>
      <c r="H48" s="5" t="n">
        <f si="11" t="shared"/>
        <v>70.0</v>
      </c>
      <c r="I48" s="5" t="n">
        <f si="11" t="shared"/>
        <v>611.0</v>
      </c>
      <c r="J48" s="5" t="n">
        <f si="11" t="shared"/>
        <v>3056.0</v>
      </c>
      <c r="K48" s="5" t="n">
        <f si="11" t="shared"/>
        <v>1706.0</v>
      </c>
      <c r="L48" s="5" t="n">
        <f si="11" t="shared"/>
        <v>845.0</v>
      </c>
      <c r="M48" s="5" t="n">
        <f si="11" t="shared"/>
        <v>9785.0</v>
      </c>
      <c r="N48" s="11" t="n">
        <f si="5" t="shared"/>
        <v>16964.0</v>
      </c>
      <c r="O48" s="5" t="n">
        <f>O47+O46+O43+O39+O25+O18</f>
        <v>6578054.0</v>
      </c>
      <c r="P48" s="5" t="n">
        <f>P47+P46+P43+P39+P25+P18</f>
        <v>213661.0</v>
      </c>
      <c r="Q48" s="11" t="n">
        <f si="2" t="shared"/>
        <v>7179.0</v>
      </c>
      <c r="R48" s="6" t="n">
        <f si="0" t="shared"/>
        <v>29.76194456052375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1.886347559537845</v>
      </c>
      <c r="E49" s="6" t="n">
        <f ref="E49" si="13" t="shared">E48/$N$48*100</f>
        <v>1.7920301815609527</v>
      </c>
      <c r="F49" s="6" t="n">
        <f ref="F49" si="14" t="shared">F48/$N$48*100</f>
        <v>1.4678141947653855</v>
      </c>
      <c r="G49" s="6" t="n">
        <f ref="G49" si="15" t="shared">G48/$N$48*100</f>
        <v>0.10610705022400377</v>
      </c>
      <c r="H49" s="6" t="n">
        <f ref="H49" si="16" t="shared">H48/$N$48*100</f>
        <v>0.41263852864890355</v>
      </c>
      <c r="I49" s="6" t="n">
        <f ref="I49" si="17" t="shared">I48/$N$48*100</f>
        <v>3.6017448714925724</v>
      </c>
      <c r="J49" s="6" t="n">
        <f ref="J49" si="18" t="shared">J48/$N$48*100</f>
        <v>18.014619193586416</v>
      </c>
      <c r="K49" s="6" t="n">
        <f ref="K49" si="19" t="shared">K48/$N$48*100</f>
        <v>10.056590426786135</v>
      </c>
      <c r="L49" s="6" t="n">
        <f ref="L49" si="20" t="shared">L48/$N$48*100</f>
        <v>4.981136524404621</v>
      </c>
      <c r="M49" s="6" t="n">
        <f ref="M49" si="21" t="shared">M48/$N$48*100</f>
        <v>57.68097146899316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