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<sst xmlns="http://schemas.openxmlformats.org/spreadsheetml/2006/main" count="118" uniqueCount="73">
  <si>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</si>
  <si>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</si>
  <si>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</si>
  <si>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</si>
  <si>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</si>
  <si>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</si>
  <si>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</si>
  <si>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</si>
  <si>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</si>
  <si>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</si>
  <si>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</si>
  <si>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</si>
  <si>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</si>
  <si>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</si>
  <si>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</si>
  <si>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</si>
  <si>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</si>
  <si>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</si>
  <si>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</si>
  <si>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</si>
  <si>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</si>
  <si>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</si>
  <si>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</si>
  <si>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</si>
  <si>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</si>
  <si>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</si>
  <si>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</si>
  <si>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</si>
  <si>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</si>
  <si>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</si>
  <si>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</si>
  <si>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</si>
  <si>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</si>
  <si>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</si>
  <si>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</si>
  <si>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</si>
  <si>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</si>
  <si>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</si>
  <si>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</si>
  <si>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</si>
  <si>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</si>
  <si>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</si>
  <si>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</si>
  <si>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</si>
  <si>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</si>
  <si>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</si>
  <si>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</si>
  <si>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</si>
  <si>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</si>
  <si>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</si>
  <si>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</si>
  <si>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</si>
  <si>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</si>
  <si>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</si>
  <si>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</si>
  <si>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</si>
  <si>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</si>
  <si>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</si>
  <si>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</si>
  <si>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</si>
  <si>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</si>
  <si>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</si>
  <si>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</si>
  <si>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</si>
  <si>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</si>
  <si>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</si>
  <si>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</si>
  <si>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</si>
  <si>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</si>
  <si>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</si>
  <si>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</si>
  <si>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109年7月來臺旅客人次～按停留夜數分
Table 1-8  Visitor Arrivals  by Length of Stay,
July,2020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</si>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</sst>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1.0</v>
      </c>
      <c r="J3" s="4" t="n">
        <v>28.0</v>
      </c>
      <c r="K3" s="4" t="n">
        <v>4.0</v>
      </c>
      <c r="L3" s="4" t="n">
        <v>1.0</v>
      </c>
      <c r="M3" s="4" t="n">
        <v>850.0</v>
      </c>
      <c r="N3" s="11" t="n">
        <f>SUM(D3:M3)</f>
        <v>884.0</v>
      </c>
      <c r="O3" s="4" t="n">
        <v>94999.0</v>
      </c>
      <c r="P3" s="4" t="n">
        <v>882.0</v>
      </c>
      <c r="Q3" s="11" t="n">
        <f>SUM(D3:L3)</f>
        <v>34.0</v>
      </c>
      <c r="R3" s="6" t="n">
        <f ref="R3:R48" si="0" t="shared">IF(P3&lt;&gt;0,P3/SUM(D3:L3),0)</f>
        <v>25.941176470588236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15.0</v>
      </c>
      <c r="E4" s="5" t="n">
        <v>10.0</v>
      </c>
      <c r="F4" s="5" t="n">
        <v>0.0</v>
      </c>
      <c r="G4" s="5" t="n">
        <v>1.0</v>
      </c>
      <c r="H4" s="5" t="n">
        <v>0.0</v>
      </c>
      <c r="I4" s="5" t="n">
        <v>3.0</v>
      </c>
      <c r="J4" s="5" t="n">
        <v>19.0</v>
      </c>
      <c r="K4" s="5" t="n">
        <v>1.0</v>
      </c>
      <c r="L4" s="5" t="n">
        <v>0.0</v>
      </c>
      <c r="M4" s="5" t="n">
        <v>2133.0</v>
      </c>
      <c r="N4" s="11" t="n">
        <f ref="N4:N14" si="1" t="shared">SUM(D4:M4)</f>
        <v>2182.0</v>
      </c>
      <c r="O4" s="5" t="n">
        <v>290255.0</v>
      </c>
      <c r="P4" s="5" t="n">
        <v>581.0</v>
      </c>
      <c r="Q4" s="11" t="n">
        <f ref="Q4:Q48" si="2" t="shared">SUM(D4:L4)</f>
        <v>49.0</v>
      </c>
      <c r="R4" s="6" t="n">
        <f si="0" t="shared"/>
        <v>11.857142857142858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8.0</v>
      </c>
      <c r="J5" s="5" t="n">
        <v>43.0</v>
      </c>
      <c r="K5" s="5" t="n">
        <v>66.0</v>
      </c>
      <c r="L5" s="5" t="n">
        <v>18.0</v>
      </c>
      <c r="M5" s="5" t="n">
        <v>1075.0</v>
      </c>
      <c r="N5" s="11" t="n">
        <f si="1" t="shared"/>
        <v>1210.0</v>
      </c>
      <c r="O5" s="5" t="n">
        <v>185134.0</v>
      </c>
      <c r="P5" s="5" t="n">
        <v>5211.0</v>
      </c>
      <c r="Q5" s="11" t="n">
        <f si="2" t="shared"/>
        <v>135.0</v>
      </c>
      <c r="R5" s="6" t="n">
        <f si="0" t="shared"/>
        <v>38.6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36.0</v>
      </c>
      <c r="K6" s="5" t="n">
        <v>25.0</v>
      </c>
      <c r="L6" s="5" t="n">
        <v>10.0</v>
      </c>
      <c r="M6" s="5" t="n">
        <v>523.0</v>
      </c>
      <c r="N6" s="11" t="n">
        <f si="1" t="shared"/>
        <v>594.0</v>
      </c>
      <c r="O6" s="5" t="n">
        <v>92075.0</v>
      </c>
      <c r="P6" s="5" t="n">
        <v>2581.0</v>
      </c>
      <c r="Q6" s="11" t="n">
        <f si="2" t="shared"/>
        <v>71.0</v>
      </c>
      <c r="R6" s="6" t="n">
        <f si="0" t="shared"/>
        <v>36.352112676056336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2.0</v>
      </c>
      <c r="K7" s="5" t="n">
        <v>0.0</v>
      </c>
      <c r="L7" s="5" t="n">
        <v>1.0</v>
      </c>
      <c r="M7" s="5" t="n">
        <v>116.0</v>
      </c>
      <c r="N7" s="11" t="n">
        <f si="1" t="shared"/>
        <v>119.0</v>
      </c>
      <c r="O7" s="5" t="n">
        <v>23057.0</v>
      </c>
      <c r="P7" s="5" t="n">
        <v>118.0</v>
      </c>
      <c r="Q7" s="11" t="n">
        <f si="2" t="shared"/>
        <v>3.0</v>
      </c>
      <c r="R7" s="6" t="n">
        <f si="0" t="shared"/>
        <v>39.333333333333336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1.0</v>
      </c>
      <c r="K8" s="5" t="n">
        <v>3.0</v>
      </c>
      <c r="L8" s="5" t="n">
        <v>1.0</v>
      </c>
      <c r="M8" s="5" t="n">
        <v>36.0</v>
      </c>
      <c r="N8" s="11" t="n">
        <f si="1" t="shared"/>
        <v>41.0</v>
      </c>
      <c r="O8" s="5" t="n">
        <v>7781.0</v>
      </c>
      <c r="P8" s="5" t="n">
        <v>194.0</v>
      </c>
      <c r="Q8" s="11" t="n">
        <f si="2" t="shared"/>
        <v>5.0</v>
      </c>
      <c r="R8" s="6" t="n">
        <f si="0" t="shared"/>
        <v>38.8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0.0</v>
      </c>
      <c r="E9" s="5" t="n">
        <v>0.0</v>
      </c>
      <c r="F9" s="5" t="n">
        <v>9.0</v>
      </c>
      <c r="G9" s="5" t="n">
        <v>0.0</v>
      </c>
      <c r="H9" s="5" t="n">
        <v>24.0</v>
      </c>
      <c r="I9" s="5" t="n">
        <v>54.0</v>
      </c>
      <c r="J9" s="5" t="n">
        <v>16.0</v>
      </c>
      <c r="K9" s="5" t="n">
        <v>5.0</v>
      </c>
      <c r="L9" s="5" t="n">
        <v>6.0</v>
      </c>
      <c r="M9" s="5" t="n">
        <v>754.0</v>
      </c>
      <c r="N9" s="11" t="n">
        <f si="1" t="shared"/>
        <v>868.0</v>
      </c>
      <c r="O9" s="5" t="n">
        <v>126544.0</v>
      </c>
      <c r="P9" s="5" t="n">
        <v>1933.0</v>
      </c>
      <c r="Q9" s="11" t="n">
        <f si="2" t="shared"/>
        <v>114.0</v>
      </c>
      <c r="R9" s="6" t="n">
        <f si="0" t="shared"/>
        <v>16.95614035087719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2.0</v>
      </c>
      <c r="J10" s="5" t="n">
        <v>13.0</v>
      </c>
      <c r="K10" s="5" t="n">
        <v>8.0</v>
      </c>
      <c r="L10" s="5" t="n">
        <v>6.0</v>
      </c>
      <c r="M10" s="5" t="n">
        <v>112.0</v>
      </c>
      <c r="N10" s="11" t="n">
        <f si="1" t="shared"/>
        <v>141.0</v>
      </c>
      <c r="O10" s="5" t="n">
        <v>33208.0</v>
      </c>
      <c r="P10" s="5" t="n">
        <v>1122.0</v>
      </c>
      <c r="Q10" s="11" t="n">
        <f si="2" t="shared"/>
        <v>29.0</v>
      </c>
      <c r="R10" s="6" t="n">
        <f si="0" t="shared"/>
        <v>38.689655172413794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1.0</v>
      </c>
      <c r="E11" s="5" t="n">
        <v>6.0</v>
      </c>
      <c r="F11" s="5" t="n">
        <v>20.0</v>
      </c>
      <c r="G11" s="5" t="n">
        <v>13.0</v>
      </c>
      <c r="H11" s="5" t="n">
        <v>30.0</v>
      </c>
      <c r="I11" s="5" t="n">
        <v>39.0</v>
      </c>
      <c r="J11" s="5" t="n">
        <v>511.0</v>
      </c>
      <c r="K11" s="5" t="n">
        <v>841.0</v>
      </c>
      <c r="L11" s="5" t="n">
        <v>69.0</v>
      </c>
      <c r="M11" s="5" t="n">
        <v>3597.0</v>
      </c>
      <c r="N11" s="11" t="n">
        <f si="1" t="shared"/>
        <v>5127.0</v>
      </c>
      <c r="O11" s="5" t="n">
        <v>3534447.0</v>
      </c>
      <c r="P11" s="5" t="n">
        <v>50242.0</v>
      </c>
      <c r="Q11" s="11" t="n">
        <f si="2" t="shared"/>
        <v>1530.0</v>
      </c>
      <c r="R11" s="6" t="n">
        <f si="0" t="shared"/>
        <v>32.83790849673203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0.0</v>
      </c>
      <c r="E12" s="5" t="n">
        <v>4.0</v>
      </c>
      <c r="F12" s="5" t="n">
        <v>0.0</v>
      </c>
      <c r="G12" s="5" t="n">
        <v>7.0</v>
      </c>
      <c r="H12" s="5" t="n">
        <v>24.0</v>
      </c>
      <c r="I12" s="5" t="n">
        <v>21.0</v>
      </c>
      <c r="J12" s="5" t="n">
        <v>455.0</v>
      </c>
      <c r="K12" s="5" t="n">
        <v>488.0</v>
      </c>
      <c r="L12" s="5" t="n">
        <v>25.0</v>
      </c>
      <c r="M12" s="5" t="n">
        <v>1334.0</v>
      </c>
      <c r="N12" s="11" t="n">
        <f si="1" t="shared"/>
        <v>2358.0</v>
      </c>
      <c r="O12" s="5" t="n">
        <v>944027.0</v>
      </c>
      <c r="P12" s="5" t="n">
        <v>30354.0</v>
      </c>
      <c r="Q12" s="11" t="n">
        <f si="2" t="shared"/>
        <v>1024.0</v>
      </c>
      <c r="R12" s="6" t="n">
        <f si="0" t="shared"/>
        <v>29.642578125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2.0</v>
      </c>
      <c r="K13" s="5" t="n">
        <v>0.0</v>
      </c>
      <c r="L13" s="5" t="n">
        <v>1.0</v>
      </c>
      <c r="M13" s="5" t="n">
        <v>1570.0</v>
      </c>
      <c r="N13" s="11" t="n">
        <f si="1" t="shared"/>
        <v>1573.0</v>
      </c>
      <c r="O13" s="5" t="n">
        <v>914608.0</v>
      </c>
      <c r="P13" s="5" t="n">
        <v>119.0</v>
      </c>
      <c r="Q13" s="11" t="n">
        <f si="2" t="shared"/>
        <v>3.0</v>
      </c>
      <c r="R13" s="6" t="n">
        <f si="0" t="shared"/>
        <v>39.666666666666664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1.0</v>
      </c>
      <c r="J14" s="5" t="n">
        <v>33.0</v>
      </c>
      <c r="K14" s="5" t="n">
        <v>37.0</v>
      </c>
      <c r="L14" s="5" t="n">
        <v>1.0</v>
      </c>
      <c r="M14" s="5" t="n">
        <v>776.0</v>
      </c>
      <c r="N14" s="11" t="n">
        <f si="1" t="shared"/>
        <v>848.0</v>
      </c>
      <c r="O14" s="5" t="n">
        <v>402557.0</v>
      </c>
      <c r="P14" s="5" t="n">
        <v>2250.0</v>
      </c>
      <c r="Q14" s="11" t="n">
        <f si="2" t="shared"/>
        <v>72.0</v>
      </c>
      <c r="R14" s="6" t="n">
        <f si="0" t="shared"/>
        <v>31.25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7.0</v>
      </c>
      <c r="E15" s="5" t="n">
        <f ref="E15:M15" si="3" t="shared">E16-E9-E10-E11-E12-E13-E14</f>
        <v>8.0</v>
      </c>
      <c r="F15" s="5" t="n">
        <f si="3" t="shared"/>
        <v>0.0</v>
      </c>
      <c r="G15" s="5" t="n">
        <f si="3" t="shared"/>
        <v>0.0</v>
      </c>
      <c r="H15" s="5" t="n">
        <f si="3" t="shared"/>
        <v>1.0</v>
      </c>
      <c r="I15" s="5" t="n">
        <f si="3" t="shared"/>
        <v>0.0</v>
      </c>
      <c r="J15" s="5" t="n">
        <f si="3" t="shared"/>
        <v>15.0</v>
      </c>
      <c r="K15" s="5" t="n">
        <f si="3" t="shared"/>
        <v>33.0</v>
      </c>
      <c r="L15" s="5" t="n">
        <f si="3" t="shared"/>
        <v>13.0</v>
      </c>
      <c r="M15" s="5" t="n">
        <f si="3" t="shared"/>
        <v>80.0</v>
      </c>
      <c r="N15" s="5" t="n">
        <f ref="N15" si="4" t="shared">N16-N9-N10-N11-N12-N13-N14</f>
        <v>157.0</v>
      </c>
      <c r="O15" s="5" t="n">
        <f>O16-O9-O10-O11-O12-O13-O14</f>
        <v>26781.0</v>
      </c>
      <c r="P15" s="5" t="n">
        <f>P16-P9-P10-P11-P12-P13-P14</f>
        <v>2527.0</v>
      </c>
      <c r="Q15" s="11" t="n">
        <f si="2" t="shared"/>
        <v>77.0</v>
      </c>
      <c r="R15" s="6" t="n">
        <f si="0" t="shared"/>
        <v>32.81818181818182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8.0</v>
      </c>
      <c r="E16" s="5" t="n">
        <v>18.0</v>
      </c>
      <c r="F16" s="5" t="n">
        <v>29.0</v>
      </c>
      <c r="G16" s="5" t="n">
        <v>20.0</v>
      </c>
      <c r="H16" s="5" t="n">
        <v>79.0</v>
      </c>
      <c r="I16" s="5" t="n">
        <v>117.0</v>
      </c>
      <c r="J16" s="5" t="n">
        <v>1045.0</v>
      </c>
      <c r="K16" s="5" t="n">
        <v>1412.0</v>
      </c>
      <c r="L16" s="5" t="n">
        <v>121.0</v>
      </c>
      <c r="M16" s="5" t="n">
        <v>8223.0</v>
      </c>
      <c r="N16" s="11" t="n">
        <f ref="N16:N48" si="5" t="shared">SUM(D16:M16)</f>
        <v>11072.0</v>
      </c>
      <c r="O16" s="5" t="n">
        <v>5982172.0</v>
      </c>
      <c r="P16" s="5" t="n">
        <v>88547.0</v>
      </c>
      <c r="Q16" s="11" t="n">
        <f si="2" t="shared"/>
        <v>2849.0</v>
      </c>
      <c r="R16" s="6" t="n">
        <f si="0" t="shared"/>
        <v>31.08002808002808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1.0</v>
      </c>
      <c r="J17" s="5" t="n">
        <f si="6" t="shared"/>
        <v>0.0</v>
      </c>
      <c r="K17" s="5" t="n">
        <f si="6" t="shared"/>
        <v>3.0</v>
      </c>
      <c r="L17" s="5" t="n">
        <f si="6" t="shared"/>
        <v>1.0</v>
      </c>
      <c r="M17" s="5" t="n">
        <f si="6" t="shared"/>
        <v>84.0</v>
      </c>
      <c r="N17" s="11" t="n">
        <f si="5" t="shared"/>
        <v>89.0</v>
      </c>
      <c r="O17" s="5" t="n">
        <f>O18-O16-O3-O4-O5-O6-O7-O8</f>
        <v>20561.0</v>
      </c>
      <c r="P17" s="5" t="n">
        <f>P18-P16-P3-P4-P5-P6-P7-P8</f>
        <v>187.0</v>
      </c>
      <c r="Q17" s="11" t="n">
        <f si="2" t="shared"/>
        <v>5.0</v>
      </c>
      <c r="R17" s="6" t="n">
        <f si="0" t="shared"/>
        <v>37.4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23.0</v>
      </c>
      <c r="E18" s="5" t="n">
        <v>28.0</v>
      </c>
      <c r="F18" s="5" t="n">
        <v>29.0</v>
      </c>
      <c r="G18" s="5" t="n">
        <v>21.0</v>
      </c>
      <c r="H18" s="5" t="n">
        <v>79.0</v>
      </c>
      <c r="I18" s="5" t="n">
        <v>130.0</v>
      </c>
      <c r="J18" s="5" t="n">
        <v>1174.0</v>
      </c>
      <c r="K18" s="5" t="n">
        <v>1514.0</v>
      </c>
      <c r="L18" s="5" t="n">
        <v>153.0</v>
      </c>
      <c r="M18" s="5" t="n">
        <v>13040.0</v>
      </c>
      <c r="N18" s="11" t="n">
        <f si="5" t="shared"/>
        <v>16191.0</v>
      </c>
      <c r="O18" s="5" t="n">
        <v>6696034.0</v>
      </c>
      <c r="P18" s="5" t="n">
        <v>98301.0</v>
      </c>
      <c r="Q18" s="11" t="n">
        <f si="2" t="shared"/>
        <v>3151.0</v>
      </c>
      <c r="R18" s="6" t="n">
        <f si="0" t="shared"/>
        <v>31.19676293240241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7.0</v>
      </c>
      <c r="K19" s="5" t="n">
        <v>7.0</v>
      </c>
      <c r="L19" s="5" t="n">
        <v>3.0</v>
      </c>
      <c r="M19" s="5" t="n">
        <v>211.0</v>
      </c>
      <c r="N19" s="11" t="n">
        <f si="5" t="shared"/>
        <v>228.0</v>
      </c>
      <c r="O19" s="5" t="n">
        <v>40283.0</v>
      </c>
      <c r="P19" s="5" t="n">
        <v>718.0</v>
      </c>
      <c r="Q19" s="11" t="n">
        <f si="2" t="shared"/>
        <v>17.0</v>
      </c>
      <c r="R19" s="6" t="n">
        <f si="0" t="shared"/>
        <v>42.23529411764706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0.0</v>
      </c>
      <c r="E20" s="5" t="n">
        <v>0.0</v>
      </c>
      <c r="F20" s="5" t="n">
        <v>2.0</v>
      </c>
      <c r="G20" s="5" t="n">
        <v>0.0</v>
      </c>
      <c r="H20" s="5" t="n">
        <v>0.0</v>
      </c>
      <c r="I20" s="5" t="n">
        <v>4.0</v>
      </c>
      <c r="J20" s="5" t="n">
        <v>49.0</v>
      </c>
      <c r="K20" s="5" t="n">
        <v>51.0</v>
      </c>
      <c r="L20" s="5" t="n">
        <v>13.0</v>
      </c>
      <c r="M20" s="5" t="n">
        <v>951.0</v>
      </c>
      <c r="N20" s="11" t="n">
        <f si="5" t="shared"/>
        <v>1070.0</v>
      </c>
      <c r="O20" s="5" t="n">
        <v>178936.0</v>
      </c>
      <c r="P20" s="5" t="n">
        <v>4357.0</v>
      </c>
      <c r="Q20" s="11" t="n">
        <f si="2" t="shared"/>
        <v>119.0</v>
      </c>
      <c r="R20" s="6" t="n">
        <f si="0" t="shared"/>
        <v>36.61344537815126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0.0</v>
      </c>
      <c r="L21" s="5" t="n">
        <v>0.0</v>
      </c>
      <c r="M21" s="5" t="n">
        <v>18.0</v>
      </c>
      <c r="N21" s="11" t="n">
        <f si="5" t="shared"/>
        <v>19.0</v>
      </c>
      <c r="O21" s="5" t="n">
        <v>5179.0</v>
      </c>
      <c r="P21" s="5" t="n">
        <v>16.0</v>
      </c>
      <c r="Q21" s="11" t="n">
        <f si="2" t="shared"/>
        <v>1.0</v>
      </c>
      <c r="R21" s="6" t="n">
        <f si="0" t="shared"/>
        <v>16.0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1.0</v>
      </c>
      <c r="J22" s="5" t="n">
        <v>0.0</v>
      </c>
      <c r="K22" s="5" t="n">
        <v>0.0</v>
      </c>
      <c r="L22" s="5" t="n">
        <v>0.0</v>
      </c>
      <c r="M22" s="5" t="n">
        <v>46.0</v>
      </c>
      <c r="N22" s="11" t="n">
        <f si="5" t="shared"/>
        <v>47.0</v>
      </c>
      <c r="O22" s="5" t="n">
        <v>32622.0</v>
      </c>
      <c r="P22" s="5" t="n">
        <v>15.0</v>
      </c>
      <c r="Q22" s="11" t="n">
        <f si="2" t="shared"/>
        <v>1.0</v>
      </c>
      <c r="R22" s="6" t="n">
        <f si="0" t="shared"/>
        <v>15.0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2.0</v>
      </c>
      <c r="N23" s="11" t="n">
        <f si="5" t="shared"/>
        <v>2.0</v>
      </c>
      <c r="O23" s="5" t="n">
        <v>313.0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0.0</v>
      </c>
      <c r="K24" s="5" t="n">
        <f si="7" t="shared"/>
        <v>2.0</v>
      </c>
      <c r="L24" s="5" t="n">
        <f si="7" t="shared"/>
        <v>0.0</v>
      </c>
      <c r="M24" s="5" t="n">
        <f si="7" t="shared"/>
        <v>42.0</v>
      </c>
      <c r="N24" s="11" t="n">
        <f si="5" t="shared"/>
        <v>44.0</v>
      </c>
      <c r="O24" s="5" t="n">
        <f>O25-O19-O20-O21-O22-O23</f>
        <v>9131.0</v>
      </c>
      <c r="P24" s="5" t="n">
        <f>P25-P19-P20-P21-P22-P23</f>
        <v>98.0</v>
      </c>
      <c r="Q24" s="11" t="n">
        <f si="2" t="shared"/>
        <v>2.0</v>
      </c>
      <c r="R24" s="6" t="n">
        <f si="0" t="shared"/>
        <v>49.0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0.0</v>
      </c>
      <c r="E25" s="5" t="n">
        <v>0.0</v>
      </c>
      <c r="F25" s="5" t="n">
        <v>2.0</v>
      </c>
      <c r="G25" s="5" t="n">
        <v>0.0</v>
      </c>
      <c r="H25" s="5" t="n">
        <v>0.0</v>
      </c>
      <c r="I25" s="5" t="n">
        <v>5.0</v>
      </c>
      <c r="J25" s="5" t="n">
        <v>57.0</v>
      </c>
      <c r="K25" s="5" t="n">
        <v>60.0</v>
      </c>
      <c r="L25" s="5" t="n">
        <v>16.0</v>
      </c>
      <c r="M25" s="5" t="n">
        <v>1270.0</v>
      </c>
      <c r="N25" s="11" t="n">
        <f si="5" t="shared"/>
        <v>1410.0</v>
      </c>
      <c r="O25" s="5" t="n">
        <v>266464.0</v>
      </c>
      <c r="P25" s="5" t="n">
        <v>5204.0</v>
      </c>
      <c r="Q25" s="11" t="n">
        <f si="2" t="shared"/>
        <v>140.0</v>
      </c>
      <c r="R25" s="6" t="n">
        <f si="0" t="shared"/>
        <v>37.17142857142857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0.0</v>
      </c>
      <c r="E26" s="5" t="n">
        <v>0.0</v>
      </c>
      <c r="F26" s="5" t="n">
        <v>3.0</v>
      </c>
      <c r="G26" s="5" t="n">
        <v>0.0</v>
      </c>
      <c r="H26" s="5" t="n">
        <v>0.0</v>
      </c>
      <c r="I26" s="5" t="n">
        <v>0.0</v>
      </c>
      <c r="J26" s="5" t="n">
        <v>11.0</v>
      </c>
      <c r="K26" s="5" t="n">
        <v>14.0</v>
      </c>
      <c r="L26" s="5" t="n">
        <v>12.0</v>
      </c>
      <c r="M26" s="5" t="n">
        <v>51.0</v>
      </c>
      <c r="N26" s="11" t="n">
        <f si="5" t="shared"/>
        <v>91.0</v>
      </c>
      <c r="O26" s="5" t="n">
        <v>10114.0</v>
      </c>
      <c r="P26" s="5" t="n">
        <v>1842.0</v>
      </c>
      <c r="Q26" s="11" t="n">
        <f si="2" t="shared"/>
        <v>40.0</v>
      </c>
      <c r="R26" s="6" t="n">
        <f si="0" t="shared"/>
        <v>46.05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5.0</v>
      </c>
      <c r="H27" s="5" t="n">
        <v>0.0</v>
      </c>
      <c r="I27" s="5" t="n">
        <v>3.0</v>
      </c>
      <c r="J27" s="5" t="n">
        <v>3.0</v>
      </c>
      <c r="K27" s="5" t="n">
        <v>6.0</v>
      </c>
      <c r="L27" s="5" t="n">
        <v>4.0</v>
      </c>
      <c r="M27" s="5" t="n">
        <v>528.0</v>
      </c>
      <c r="N27" s="11" t="n">
        <f si="5" t="shared"/>
        <v>549.0</v>
      </c>
      <c r="O27" s="5" t="n">
        <v>87690.0</v>
      </c>
      <c r="P27" s="5" t="n">
        <v>697.0</v>
      </c>
      <c r="Q27" s="11" t="n">
        <f si="2" t="shared"/>
        <v>21.0</v>
      </c>
      <c r="R27" s="6" t="n">
        <f si="0" t="shared"/>
        <v>33.19047619047619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15.0</v>
      </c>
      <c r="K28" s="5" t="n">
        <v>22.0</v>
      </c>
      <c r="L28" s="5" t="n">
        <v>11.0</v>
      </c>
      <c r="M28" s="5" t="n">
        <v>308.0</v>
      </c>
      <c r="N28" s="11" t="n">
        <f si="5" t="shared"/>
        <v>356.0</v>
      </c>
      <c r="O28" s="5" t="n">
        <v>55669.0</v>
      </c>
      <c r="P28" s="5" t="n">
        <v>2171.0</v>
      </c>
      <c r="Q28" s="11" t="n">
        <f si="2" t="shared"/>
        <v>48.0</v>
      </c>
      <c r="R28" s="6" t="n">
        <f si="0" t="shared"/>
        <v>45.229166666666664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2.0</v>
      </c>
      <c r="K29" s="5" t="n">
        <v>7.0</v>
      </c>
      <c r="L29" s="5" t="n">
        <v>2.0</v>
      </c>
      <c r="M29" s="5" t="n">
        <v>67.0</v>
      </c>
      <c r="N29" s="11" t="n">
        <f si="5" t="shared"/>
        <v>78.0</v>
      </c>
      <c r="O29" s="5" t="n">
        <v>15610.0</v>
      </c>
      <c r="P29" s="5" t="n">
        <v>476.0</v>
      </c>
      <c r="Q29" s="11" t="n">
        <f si="2" t="shared"/>
        <v>11.0</v>
      </c>
      <c r="R29" s="6" t="n">
        <f si="0" t="shared"/>
        <v>43.27272727272727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0.0</v>
      </c>
      <c r="E30" s="5" t="n">
        <v>9.0</v>
      </c>
      <c r="F30" s="5" t="n">
        <v>1.0</v>
      </c>
      <c r="G30" s="5" t="n">
        <v>0.0</v>
      </c>
      <c r="H30" s="5" t="n">
        <v>5.0</v>
      </c>
      <c r="I30" s="5" t="n">
        <v>14.0</v>
      </c>
      <c r="J30" s="5" t="n">
        <v>28.0</v>
      </c>
      <c r="K30" s="5" t="n">
        <v>32.0</v>
      </c>
      <c r="L30" s="5" t="n">
        <v>19.0</v>
      </c>
      <c r="M30" s="5" t="n">
        <v>125.0</v>
      </c>
      <c r="N30" s="11" t="n">
        <f si="5" t="shared"/>
        <v>233.0</v>
      </c>
      <c r="O30" s="5" t="n">
        <v>23560.0</v>
      </c>
      <c r="P30" s="5" t="n">
        <v>3596.0</v>
      </c>
      <c r="Q30" s="11" t="n">
        <f si="2" t="shared"/>
        <v>108.0</v>
      </c>
      <c r="R30" s="6" t="n">
        <f si="0" t="shared"/>
        <v>33.2962962962963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1.0</v>
      </c>
      <c r="L31" s="5" t="n">
        <v>0.0</v>
      </c>
      <c r="M31" s="5" t="n">
        <v>48.0</v>
      </c>
      <c r="N31" s="11" t="n">
        <f si="5" t="shared"/>
        <v>49.0</v>
      </c>
      <c r="O31" s="5" t="n">
        <v>18478.0</v>
      </c>
      <c r="P31" s="5" t="n">
        <v>39.0</v>
      </c>
      <c r="Q31" s="11" t="n">
        <f si="2" t="shared"/>
        <v>1.0</v>
      </c>
      <c r="R31" s="6" t="n">
        <f si="0" t="shared"/>
        <v>39.0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4.0</v>
      </c>
      <c r="K32" s="5" t="n">
        <v>0.0</v>
      </c>
      <c r="L32" s="5" t="n">
        <v>0.0</v>
      </c>
      <c r="M32" s="5" t="n">
        <v>74.0</v>
      </c>
      <c r="N32" s="11" t="n">
        <f si="5" t="shared"/>
        <v>78.0</v>
      </c>
      <c r="O32" s="5" t="n">
        <v>13341.0</v>
      </c>
      <c r="P32" s="5" t="n">
        <v>87.0</v>
      </c>
      <c r="Q32" s="11" t="n">
        <f si="2" t="shared"/>
        <v>4.0</v>
      </c>
      <c r="R32" s="6" t="n">
        <f si="0" t="shared"/>
        <v>21.75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0.0</v>
      </c>
      <c r="E33" s="5" t="n">
        <v>0.0</v>
      </c>
      <c r="F33" s="5" t="n">
        <v>5.0</v>
      </c>
      <c r="G33" s="5" t="n">
        <v>2.0</v>
      </c>
      <c r="H33" s="5" t="n">
        <v>1.0</v>
      </c>
      <c r="I33" s="5" t="n">
        <v>16.0</v>
      </c>
      <c r="J33" s="5" t="n">
        <v>27.0</v>
      </c>
      <c r="K33" s="5" t="n">
        <v>31.0</v>
      </c>
      <c r="L33" s="5" t="n">
        <v>6.0</v>
      </c>
      <c r="M33" s="5" t="n">
        <v>204.0</v>
      </c>
      <c r="N33" s="11" t="n">
        <f si="5" t="shared"/>
        <v>292.0</v>
      </c>
      <c r="O33" s="5" t="n">
        <v>37372.0</v>
      </c>
      <c r="P33" s="5" t="n">
        <v>2403.0</v>
      </c>
      <c r="Q33" s="11" t="n">
        <f si="2" t="shared"/>
        <v>88.0</v>
      </c>
      <c r="R33" s="6" t="n">
        <f si="0" t="shared"/>
        <v>27.306818181818183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1.0</v>
      </c>
      <c r="K34" s="5" t="n">
        <v>5.0</v>
      </c>
      <c r="L34" s="5" t="n">
        <v>0.0</v>
      </c>
      <c r="M34" s="5" t="n">
        <v>39.0</v>
      </c>
      <c r="N34" s="11" t="n">
        <f si="5" t="shared"/>
        <v>45.0</v>
      </c>
      <c r="O34" s="5" t="n">
        <v>6319.0</v>
      </c>
      <c r="P34" s="5" t="n">
        <v>239.0</v>
      </c>
      <c r="Q34" s="11" t="n">
        <f si="2" t="shared"/>
        <v>6.0</v>
      </c>
      <c r="R34" s="6" t="n">
        <f si="0" t="shared"/>
        <v>39.833333333333336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6.0</v>
      </c>
      <c r="N35" s="11" t="n">
        <f si="5" t="shared"/>
        <v>6.0</v>
      </c>
      <c r="O35" s="5" t="n">
        <v>1058.0</v>
      </c>
      <c r="P35" s="5" t="n">
        <v>0.0</v>
      </c>
      <c r="Q35" s="11" t="n">
        <f si="2" t="shared"/>
        <v>0.0</v>
      </c>
      <c r="R35" s="6" t="n">
        <f si="0" t="shared"/>
        <v>0.0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1.0</v>
      </c>
      <c r="K36" s="5" t="n">
        <v>1.0</v>
      </c>
      <c r="L36" s="5" t="n">
        <v>1.0</v>
      </c>
      <c r="M36" s="5" t="n">
        <v>44.0</v>
      </c>
      <c r="N36" s="11" t="n">
        <f si="5" t="shared"/>
        <v>47.0</v>
      </c>
      <c r="O36" s="5" t="n">
        <v>6693.0</v>
      </c>
      <c r="P36" s="5" t="n">
        <v>147.0</v>
      </c>
      <c r="Q36" s="11" t="n">
        <f si="2" t="shared"/>
        <v>3.0</v>
      </c>
      <c r="R36" s="6" t="n">
        <f si="0" t="shared"/>
        <v>49.0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2.0</v>
      </c>
      <c r="K37" s="5" t="n">
        <v>0.0</v>
      </c>
      <c r="L37" s="5" t="n">
        <v>0.0</v>
      </c>
      <c r="M37" s="5" t="n">
        <v>51.0</v>
      </c>
      <c r="N37" s="11" t="n">
        <f si="5" t="shared"/>
        <v>53.0</v>
      </c>
      <c r="O37" s="5" t="n">
        <v>9080.0</v>
      </c>
      <c r="P37" s="5" t="n">
        <v>42.0</v>
      </c>
      <c r="Q37" s="11" t="n">
        <f si="2" t="shared"/>
        <v>2.0</v>
      </c>
      <c r="R37" s="6" t="n">
        <f si="0" t="shared"/>
        <v>21.0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0.0</v>
      </c>
      <c r="E38" s="5" t="n">
        <f ref="E38:M38" si="8" t="shared">E39-E26-E27-E28-E29-E30-E31-E32-E33-E34-E35-E36-E37</f>
        <v>0.0</v>
      </c>
      <c r="F38" s="5" t="n">
        <f si="8" t="shared"/>
        <v>0.0</v>
      </c>
      <c r="G38" s="5" t="n">
        <f si="8" t="shared"/>
        <v>1.0</v>
      </c>
      <c r="H38" s="5" t="n">
        <f si="8" t="shared"/>
        <v>1.0</v>
      </c>
      <c r="I38" s="5" t="n">
        <f si="8" t="shared"/>
        <v>6.0</v>
      </c>
      <c r="J38" s="5" t="n">
        <f si="8" t="shared"/>
        <v>39.0</v>
      </c>
      <c r="K38" s="5" t="n">
        <f si="8" t="shared"/>
        <v>42.0</v>
      </c>
      <c r="L38" s="5" t="n">
        <f si="8" t="shared"/>
        <v>11.0</v>
      </c>
      <c r="M38" s="5" t="n">
        <f si="8" t="shared"/>
        <v>317.0</v>
      </c>
      <c r="N38" s="11" t="n">
        <f si="5" t="shared"/>
        <v>417.0</v>
      </c>
      <c r="O38" s="5" t="n">
        <f>O39-O26-O27-O28-O29-O30-O31-O32-O33-O34-O35-O36-O37</f>
        <v>59683.0</v>
      </c>
      <c r="P38" s="5" t="n">
        <f>P39-P26-P27-P28-P29-P30-P31-P32-P33-P34-P35-P36-P37</f>
        <v>3473.0</v>
      </c>
      <c r="Q38" s="11" t="n">
        <f si="2" t="shared"/>
        <v>100.0</v>
      </c>
      <c r="R38" s="6" t="n">
        <f si="0" t="shared"/>
        <v>34.73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0.0</v>
      </c>
      <c r="E39" s="5" t="n">
        <v>9.0</v>
      </c>
      <c r="F39" s="5" t="n">
        <v>9.0</v>
      </c>
      <c r="G39" s="5" t="n">
        <v>8.0</v>
      </c>
      <c r="H39" s="5" t="n">
        <v>7.0</v>
      </c>
      <c r="I39" s="5" t="n">
        <v>39.0</v>
      </c>
      <c r="J39" s="5" t="n">
        <v>133.0</v>
      </c>
      <c r="K39" s="5" t="n">
        <v>161.0</v>
      </c>
      <c r="L39" s="5" t="n">
        <v>66.0</v>
      </c>
      <c r="M39" s="5" t="n">
        <v>1862.0</v>
      </c>
      <c r="N39" s="11" t="n">
        <f si="5" t="shared"/>
        <v>2294.0</v>
      </c>
      <c r="O39" s="5" t="n">
        <v>344667.0</v>
      </c>
      <c r="P39" s="5" t="n">
        <v>15212.0</v>
      </c>
      <c r="Q39" s="11" t="n">
        <f si="2" t="shared"/>
        <v>432.0</v>
      </c>
      <c r="R39" s="6" t="n">
        <f si="0" t="shared"/>
        <v>35.21296296296296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2.0</v>
      </c>
      <c r="J40" s="5" t="n">
        <v>7.0</v>
      </c>
      <c r="K40" s="5" t="n">
        <v>1.0</v>
      </c>
      <c r="L40" s="5" t="n">
        <v>0.0</v>
      </c>
      <c r="M40" s="5" t="n">
        <v>47.0</v>
      </c>
      <c r="N40" s="11" t="n">
        <f si="5" t="shared"/>
        <v>57.0</v>
      </c>
      <c r="O40" s="5" t="n">
        <v>8991.0</v>
      </c>
      <c r="P40" s="5" t="n">
        <v>210.0</v>
      </c>
      <c r="Q40" s="11" t="n">
        <f si="2" t="shared"/>
        <v>10.0</v>
      </c>
      <c r="R40" s="6" t="n">
        <f si="0" t="shared"/>
        <v>21.0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2.0</v>
      </c>
      <c r="K41" s="5" t="n">
        <v>0.0</v>
      </c>
      <c r="L41" s="5" t="n">
        <v>2.0</v>
      </c>
      <c r="M41" s="5" t="n">
        <v>17.0</v>
      </c>
      <c r="N41" s="11" t="n">
        <f si="5" t="shared"/>
        <v>21.0</v>
      </c>
      <c r="O41" s="5" t="n">
        <v>4257.0</v>
      </c>
      <c r="P41" s="5" t="n">
        <v>168.0</v>
      </c>
      <c r="Q41" s="11" t="n">
        <f si="2" t="shared"/>
        <v>4.0</v>
      </c>
      <c r="R41" s="6" t="n">
        <f si="0" t="shared"/>
        <v>42.0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8.0</v>
      </c>
      <c r="K42" s="5" t="n">
        <f si="9" t="shared"/>
        <v>0.0</v>
      </c>
      <c r="L42" s="5" t="n">
        <f si="9" t="shared"/>
        <v>0.0</v>
      </c>
      <c r="M42" s="5" t="n">
        <f si="9" t="shared"/>
        <v>4.0</v>
      </c>
      <c r="N42" s="11" t="n">
        <f si="5" t="shared"/>
        <v>12.0</v>
      </c>
      <c r="O42" s="5" t="n">
        <f>O43-O40-O41</f>
        <v>1048.0</v>
      </c>
      <c r="P42" s="5" t="n">
        <f>P43-P40-P41</f>
        <v>216.0</v>
      </c>
      <c r="Q42" s="11" t="n">
        <f si="2" t="shared"/>
        <v>8.0</v>
      </c>
      <c r="R42" s="6" t="n">
        <f si="0" t="shared"/>
        <v>27.0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2.0</v>
      </c>
      <c r="J43" s="5" t="n">
        <v>17.0</v>
      </c>
      <c r="K43" s="5" t="n">
        <v>1.0</v>
      </c>
      <c r="L43" s="5" t="n">
        <v>2.0</v>
      </c>
      <c r="M43" s="5" t="n">
        <v>68.0</v>
      </c>
      <c r="N43" s="11" t="n">
        <f si="5" t="shared"/>
        <v>90.0</v>
      </c>
      <c r="O43" s="5" t="n">
        <v>14296.0</v>
      </c>
      <c r="P43" s="5" t="n">
        <v>594.0</v>
      </c>
      <c r="Q43" s="11" t="n">
        <f si="2" t="shared"/>
        <v>22.0</v>
      </c>
      <c r="R43" s="6" t="n">
        <f si="0" t="shared"/>
        <v>27.0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0.0</v>
      </c>
      <c r="H44" s="8" t="n">
        <v>2.0</v>
      </c>
      <c r="I44" s="8" t="n">
        <v>0.0</v>
      </c>
      <c r="J44" s="8" t="n">
        <v>4.0</v>
      </c>
      <c r="K44" s="8" t="n">
        <v>0.0</v>
      </c>
      <c r="L44" s="8" t="n">
        <v>0.0</v>
      </c>
      <c r="M44" s="8" t="n">
        <v>12.0</v>
      </c>
      <c r="N44" s="11" t="n">
        <f si="5" t="shared"/>
        <v>18.0</v>
      </c>
      <c r="O44" s="8" t="n">
        <v>2420.0</v>
      </c>
      <c r="P44" s="8" t="n">
        <v>89.0</v>
      </c>
      <c r="Q44" s="11" t="n">
        <f si="2" t="shared"/>
        <v>6.0</v>
      </c>
      <c r="R44" s="6" t="n">
        <f si="0" t="shared"/>
        <v>14.833333333333334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1.0</v>
      </c>
      <c r="J45" s="8" t="n">
        <f si="10" t="shared"/>
        <v>12.0</v>
      </c>
      <c r="K45" s="8" t="n">
        <f si="10" t="shared"/>
        <v>0.0</v>
      </c>
      <c r="L45" s="8" t="n">
        <f si="10" t="shared"/>
        <v>0.0</v>
      </c>
      <c r="M45" s="8" t="n">
        <f si="10" t="shared"/>
        <v>34.0</v>
      </c>
      <c r="N45" s="11" t="n">
        <f si="5" t="shared"/>
        <v>47.0</v>
      </c>
      <c r="O45" s="8" t="n">
        <f>O46-O44</f>
        <v>11051.0</v>
      </c>
      <c r="P45" s="8" t="n">
        <f>P46-P44</f>
        <v>332.0</v>
      </c>
      <c r="Q45" s="11" t="n">
        <f si="2" t="shared"/>
        <v>13.0</v>
      </c>
      <c r="R45" s="6" t="n">
        <f si="0" t="shared"/>
        <v>25.53846153846154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2.0</v>
      </c>
      <c r="I46" s="8" t="n">
        <v>1.0</v>
      </c>
      <c r="J46" s="8" t="n">
        <v>16.0</v>
      </c>
      <c r="K46" s="8" t="n">
        <v>0.0</v>
      </c>
      <c r="L46" s="8" t="n">
        <v>0.0</v>
      </c>
      <c r="M46" s="8" t="n">
        <v>46.0</v>
      </c>
      <c r="N46" s="11" t="n">
        <f si="5" t="shared"/>
        <v>65.0</v>
      </c>
      <c r="O46" s="8" t="n">
        <v>13471.0</v>
      </c>
      <c r="P46" s="8" t="n">
        <v>421.0</v>
      </c>
      <c r="Q46" s="11" t="n">
        <f si="2" t="shared"/>
        <v>19.0</v>
      </c>
      <c r="R46" s="6" t="n">
        <f si="0" t="shared"/>
        <v>22.157894736842106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15.0</v>
      </c>
      <c r="N47" s="11" t="n">
        <f si="5" t="shared"/>
        <v>15.0</v>
      </c>
      <c r="O47" s="5" t="n">
        <v>1343.0</v>
      </c>
      <c r="P47" s="5" t="n">
        <v>0.0</v>
      </c>
      <c r="Q47" s="11" t="n">
        <f si="2" t="shared"/>
        <v>0.0</v>
      </c>
      <c r="R47" s="6" t="n">
        <f si="0" t="shared"/>
        <v>0.0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23.0</v>
      </c>
      <c r="E48" s="5" t="n">
        <f ref="E48:M48" si="11" t="shared">E47+E46+E43+E39+E25+E18</f>
        <v>37.0</v>
      </c>
      <c r="F48" s="5" t="n">
        <f si="11" t="shared"/>
        <v>40.0</v>
      </c>
      <c r="G48" s="5" t="n">
        <f si="11" t="shared"/>
        <v>29.0</v>
      </c>
      <c r="H48" s="5" t="n">
        <f si="11" t="shared"/>
        <v>88.0</v>
      </c>
      <c r="I48" s="5" t="n">
        <f si="11" t="shared"/>
        <v>177.0</v>
      </c>
      <c r="J48" s="5" t="n">
        <f si="11" t="shared"/>
        <v>1397.0</v>
      </c>
      <c r="K48" s="5" t="n">
        <f si="11" t="shared"/>
        <v>1736.0</v>
      </c>
      <c r="L48" s="5" t="n">
        <f si="11" t="shared"/>
        <v>237.0</v>
      </c>
      <c r="M48" s="5" t="n">
        <f si="11" t="shared"/>
        <v>16301.0</v>
      </c>
      <c r="N48" s="11" t="n">
        <f si="5" t="shared"/>
        <v>20065.0</v>
      </c>
      <c r="O48" s="5" t="n">
        <f>O47+O46+O43+O39+O25+O18</f>
        <v>7336275.0</v>
      </c>
      <c r="P48" s="5" t="n">
        <f>P47+P46+P43+P39+P25+P18</f>
        <v>119732.0</v>
      </c>
      <c r="Q48" s="11" t="n">
        <f si="2" t="shared"/>
        <v>3764.0</v>
      </c>
      <c r="R48" s="6" t="n">
        <f si="0" t="shared"/>
        <v>31.809776833156217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0.11462746075255419</v>
      </c>
      <c r="E49" s="6" t="n">
        <f ref="E49" si="13" t="shared">E48/$N$48*100</f>
        <v>0.18440069773236978</v>
      </c>
      <c r="F49" s="6" t="n">
        <f ref="F49" si="14" t="shared">F48/$N$48*100</f>
        <v>0.199352105656616</v>
      </c>
      <c r="G49" s="6" t="n">
        <f ref="G49" si="15" t="shared">G48/$N$48*100</f>
        <v>0.14453027660104661</v>
      </c>
      <c r="H49" s="6" t="n">
        <f ref="H49" si="16" t="shared">H48/$N$48*100</f>
        <v>0.43857463244455525</v>
      </c>
      <c r="I49" s="6" t="n">
        <f ref="I49" si="17" t="shared">I48/$N$48*100</f>
        <v>0.8821330675305259</v>
      </c>
      <c r="J49" s="6" t="n">
        <f ref="J49" si="18" t="shared">J48/$N$48*100</f>
        <v>6.962372290057314</v>
      </c>
      <c r="K49" s="6" t="n">
        <f ref="K49" si="19" t="shared">K48/$N$48*100</f>
        <v>8.651881385497134</v>
      </c>
      <c r="L49" s="6" t="n">
        <f ref="L49" si="20" t="shared">L48/$N$48*100</f>
        <v>1.1811612260154498</v>
      </c>
      <c r="M49" s="6" t="n">
        <f ref="M49" si="21" t="shared">M48/$N$48*100</f>
        <v>81.24096685771244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