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<sst xmlns="http://schemas.openxmlformats.org/spreadsheetml/2006/main" count="118" uniqueCount="73">
  <si>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</si>
  <si>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</si>
  <si>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</si>
  <si>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</si>
  <si>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</si>
  <si>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</si>
  <si>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</si>
  <si>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</si>
  <si>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</si>
  <si>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</si>
  <si>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</si>
  <si>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</si>
  <si>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</si>
  <si>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</si>
  <si>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</si>
  <si>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</si>
  <si>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</si>
  <si>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</si>
  <si>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</si>
  <si>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</si>
  <si>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</si>
  <si>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</si>
  <si>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</si>
  <si>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</si>
  <si>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</si>
  <si>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</si>
  <si>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</si>
  <si>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</si>
  <si>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</si>
  <si>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</si>
  <si>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</si>
  <si>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</si>
  <si>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</si>
  <si>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</si>
  <si>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</si>
  <si>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</si>
  <si>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</si>
  <si>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</si>
  <si>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</si>
  <si>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</si>
  <si>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</si>
  <si>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</si>
  <si>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</si>
  <si>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</si>
  <si>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</si>
  <si>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</si>
  <si>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</si>
  <si>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</si>
  <si>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</si>
  <si>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</si>
  <si>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</si>
  <si>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</si>
  <si>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</si>
  <si>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</si>
  <si>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</si>
  <si>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</si>
  <si>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</si>
  <si>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</si>
  <si>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</si>
  <si>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</si>
  <si>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</si>
  <si>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</si>
  <si>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</si>
  <si>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</si>
  <si>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</si>
  <si>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</si>
  <si>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</si>
  <si>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</si>
  <si>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</si>
  <si>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</si>
  <si>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</si>
  <si>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110年4月來臺旅客人次～按停留夜數分
Table 1-8  Visitor Arrivals  by Length of Stay,
April,2021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</si>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</sst>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3.0</v>
      </c>
      <c r="H3" s="4" t="n">
        <v>0.0</v>
      </c>
      <c r="I3" s="4" t="n">
        <v>1.0</v>
      </c>
      <c r="J3" s="4" t="n">
        <v>34.0</v>
      </c>
      <c r="K3" s="4" t="n">
        <v>23.0</v>
      </c>
      <c r="L3" s="4" t="n">
        <v>8.0</v>
      </c>
      <c r="M3" s="4" t="n">
        <v>331.0</v>
      </c>
      <c r="N3" s="11" t="n">
        <f>SUM(D3:M3)</f>
        <v>400.0</v>
      </c>
      <c r="O3" s="4" t="n">
        <v>41231.0</v>
      </c>
      <c r="P3" s="4" t="n">
        <v>2361.0</v>
      </c>
      <c r="Q3" s="11" t="n">
        <f>SUM(D3:L3)</f>
        <v>69.0</v>
      </c>
      <c r="R3" s="6" t="n">
        <f ref="R3:R48" si="0" t="shared">IF(P3&lt;&gt;0,P3/SUM(D3:L3),0)</f>
        <v>34.21739130434783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36.0</v>
      </c>
      <c r="E4" s="5" t="n">
        <v>14.0</v>
      </c>
      <c r="F4" s="5" t="n">
        <v>13.0</v>
      </c>
      <c r="G4" s="5" t="n">
        <v>2.0</v>
      </c>
      <c r="H4" s="5" t="n">
        <v>3.0</v>
      </c>
      <c r="I4" s="5" t="n">
        <v>5.0</v>
      </c>
      <c r="J4" s="5" t="n">
        <v>23.0</v>
      </c>
      <c r="K4" s="5" t="n">
        <v>21.0</v>
      </c>
      <c r="L4" s="5" t="n">
        <v>21.0</v>
      </c>
      <c r="M4" s="5" t="n">
        <v>969.0</v>
      </c>
      <c r="N4" s="11" t="n">
        <f ref="N4:N14" si="1" t="shared">SUM(D4:M4)</f>
        <v>1107.0</v>
      </c>
      <c r="O4" s="5" t="n">
        <v>134623.0</v>
      </c>
      <c r="P4" s="5" t="n">
        <v>3175.0</v>
      </c>
      <c r="Q4" s="11" t="n">
        <f ref="Q4:Q48" si="2" t="shared">SUM(D4:L4)</f>
        <v>138.0</v>
      </c>
      <c r="R4" s="6" t="n">
        <f si="0" t="shared"/>
        <v>23.007246376811594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1.0</v>
      </c>
      <c r="F5" s="5" t="n">
        <v>0.0</v>
      </c>
      <c r="G5" s="5" t="n">
        <v>0.0</v>
      </c>
      <c r="H5" s="5" t="n">
        <v>0.0</v>
      </c>
      <c r="I5" s="5" t="n">
        <v>0.0</v>
      </c>
      <c r="J5" s="5" t="n">
        <v>109.0</v>
      </c>
      <c r="K5" s="5" t="n">
        <v>231.0</v>
      </c>
      <c r="L5" s="5" t="n">
        <v>136.0</v>
      </c>
      <c r="M5" s="5" t="n">
        <v>465.0</v>
      </c>
      <c r="N5" s="11" t="n">
        <f si="1" t="shared"/>
        <v>942.0</v>
      </c>
      <c r="O5" s="5" t="n">
        <v>183518.0</v>
      </c>
      <c r="P5" s="5" t="n">
        <v>23176.0</v>
      </c>
      <c r="Q5" s="11" t="n">
        <f si="2" t="shared"/>
        <v>477.0</v>
      </c>
      <c r="R5" s="6" t="n">
        <f si="0" t="shared"/>
        <v>48.58700209643606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4.0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35.0</v>
      </c>
      <c r="K6" s="5" t="n">
        <v>48.0</v>
      </c>
      <c r="L6" s="5" t="n">
        <v>30.0</v>
      </c>
      <c r="M6" s="5" t="n">
        <v>122.0</v>
      </c>
      <c r="N6" s="11" t="n">
        <f si="1" t="shared"/>
        <v>239.0</v>
      </c>
      <c r="O6" s="5" t="n">
        <v>43811.0</v>
      </c>
      <c r="P6" s="5" t="n">
        <v>5181.0</v>
      </c>
      <c r="Q6" s="11" t="n">
        <f si="2" t="shared"/>
        <v>117.0</v>
      </c>
      <c r="R6" s="6" t="n">
        <f si="0" t="shared"/>
        <v>44.282051282051285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5.0</v>
      </c>
      <c r="E7" s="5" t="n">
        <v>9.0</v>
      </c>
      <c r="F7" s="5" t="n">
        <v>2.0</v>
      </c>
      <c r="G7" s="5" t="n">
        <v>3.0</v>
      </c>
      <c r="H7" s="5" t="n">
        <v>0.0</v>
      </c>
      <c r="I7" s="5" t="n">
        <v>27.0</v>
      </c>
      <c r="J7" s="5" t="n">
        <v>15.0</v>
      </c>
      <c r="K7" s="5" t="n">
        <v>21.0</v>
      </c>
      <c r="L7" s="5" t="n">
        <v>11.0</v>
      </c>
      <c r="M7" s="5" t="n">
        <v>113.0</v>
      </c>
      <c r="N7" s="11" t="n">
        <f si="1" t="shared"/>
        <v>206.0</v>
      </c>
      <c r="O7" s="5" t="n">
        <v>58767.0</v>
      </c>
      <c r="P7" s="5" t="n">
        <v>2641.0</v>
      </c>
      <c r="Q7" s="11" t="n">
        <f si="2" t="shared"/>
        <v>93.0</v>
      </c>
      <c r="R7" s="6" t="n">
        <f si="0" t="shared"/>
        <v>28.397849462365592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1.0</v>
      </c>
      <c r="H8" s="5" t="n">
        <v>0.0</v>
      </c>
      <c r="I8" s="5" t="n">
        <v>1.0</v>
      </c>
      <c r="J8" s="5" t="n">
        <v>6.0</v>
      </c>
      <c r="K8" s="5" t="n">
        <v>12.0</v>
      </c>
      <c r="L8" s="5" t="n">
        <v>4.0</v>
      </c>
      <c r="M8" s="5" t="n">
        <v>24.0</v>
      </c>
      <c r="N8" s="11" t="n">
        <f si="1" t="shared"/>
        <v>48.0</v>
      </c>
      <c r="O8" s="5" t="n">
        <v>9746.0</v>
      </c>
      <c r="P8" s="5" t="n">
        <v>987.0</v>
      </c>
      <c r="Q8" s="11" t="n">
        <f si="2" t="shared"/>
        <v>24.0</v>
      </c>
      <c r="R8" s="6" t="n">
        <f si="0" t="shared"/>
        <v>41.125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7.0</v>
      </c>
      <c r="E9" s="5" t="n">
        <v>30.0</v>
      </c>
      <c r="F9" s="5" t="n">
        <v>25.0</v>
      </c>
      <c r="G9" s="5" t="n">
        <v>0.0</v>
      </c>
      <c r="H9" s="5" t="n">
        <v>1.0</v>
      </c>
      <c r="I9" s="5" t="n">
        <v>0.0</v>
      </c>
      <c r="J9" s="5" t="n">
        <v>75.0</v>
      </c>
      <c r="K9" s="5" t="n">
        <v>36.0</v>
      </c>
      <c r="L9" s="5" t="n">
        <v>17.0</v>
      </c>
      <c r="M9" s="5" t="n">
        <v>172.0</v>
      </c>
      <c r="N9" s="11" t="n">
        <f si="1" t="shared"/>
        <v>363.0</v>
      </c>
      <c r="O9" s="5" t="n">
        <v>67095.0</v>
      </c>
      <c r="P9" s="5" t="n">
        <v>4698.0</v>
      </c>
      <c r="Q9" s="11" t="n">
        <f si="2" t="shared"/>
        <v>191.0</v>
      </c>
      <c r="R9" s="6" t="n">
        <f si="0" t="shared"/>
        <v>24.596858638743456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1.0</v>
      </c>
      <c r="G10" s="5" t="n">
        <v>0.0</v>
      </c>
      <c r="H10" s="5" t="n">
        <v>1.0</v>
      </c>
      <c r="I10" s="5" t="n">
        <v>3.0</v>
      </c>
      <c r="J10" s="5" t="n">
        <v>31.0</v>
      </c>
      <c r="K10" s="5" t="n">
        <v>80.0</v>
      </c>
      <c r="L10" s="5" t="n">
        <v>17.0</v>
      </c>
      <c r="M10" s="5" t="n">
        <v>105.0</v>
      </c>
      <c r="N10" s="11" t="n">
        <f si="1" t="shared"/>
        <v>238.0</v>
      </c>
      <c r="O10" s="5" t="n">
        <v>39831.0</v>
      </c>
      <c r="P10" s="5" t="n">
        <v>5534.0</v>
      </c>
      <c r="Q10" s="11" t="n">
        <f si="2" t="shared"/>
        <v>133.0</v>
      </c>
      <c r="R10" s="6" t="n">
        <f si="0" t="shared"/>
        <v>41.609022556390975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44.0</v>
      </c>
      <c r="E11" s="5" t="n">
        <v>59.0</v>
      </c>
      <c r="F11" s="5" t="n">
        <v>43.0</v>
      </c>
      <c r="G11" s="5" t="n">
        <v>2.0</v>
      </c>
      <c r="H11" s="5" t="n">
        <v>12.0</v>
      </c>
      <c r="I11" s="5" t="n">
        <v>133.0</v>
      </c>
      <c r="J11" s="5" t="n">
        <v>713.0</v>
      </c>
      <c r="K11" s="5" t="n">
        <v>125.0</v>
      </c>
      <c r="L11" s="5" t="n">
        <v>59.0</v>
      </c>
      <c r="M11" s="5" t="n">
        <v>3202.0</v>
      </c>
      <c r="N11" s="11" t="n">
        <f si="1" t="shared"/>
        <v>4392.0</v>
      </c>
      <c r="O11" s="5" t="n">
        <v>3906300.0</v>
      </c>
      <c r="P11" s="5" t="n">
        <v>28513.0</v>
      </c>
      <c r="Q11" s="11" t="n">
        <f si="2" t="shared"/>
        <v>1190.0</v>
      </c>
      <c r="R11" s="6" t="n">
        <f si="0" t="shared"/>
        <v>23.96050420168067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29.0</v>
      </c>
      <c r="E12" s="5" t="n">
        <v>30.0</v>
      </c>
      <c r="F12" s="5" t="n">
        <v>34.0</v>
      </c>
      <c r="G12" s="5" t="n">
        <v>16.0</v>
      </c>
      <c r="H12" s="5" t="n">
        <v>10.0</v>
      </c>
      <c r="I12" s="5" t="n">
        <v>35.0</v>
      </c>
      <c r="J12" s="5" t="n">
        <v>332.0</v>
      </c>
      <c r="K12" s="5" t="n">
        <v>108.0</v>
      </c>
      <c r="L12" s="5" t="n">
        <v>20.0</v>
      </c>
      <c r="M12" s="5" t="n">
        <v>1255.0</v>
      </c>
      <c r="N12" s="11" t="n">
        <f si="1" t="shared"/>
        <v>1869.0</v>
      </c>
      <c r="O12" s="5" t="n">
        <v>1088212.0</v>
      </c>
      <c r="P12" s="5" t="n">
        <v>13702.0</v>
      </c>
      <c r="Q12" s="11" t="n">
        <f si="2" t="shared"/>
        <v>614.0</v>
      </c>
      <c r="R12" s="6" t="n">
        <f si="0" t="shared"/>
        <v>22.315960912052116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1.0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4.0</v>
      </c>
      <c r="K13" s="5" t="n">
        <v>19.0</v>
      </c>
      <c r="L13" s="5" t="n">
        <v>13.0</v>
      </c>
      <c r="M13" s="5" t="n">
        <v>1003.0</v>
      </c>
      <c r="N13" s="11" t="n">
        <f si="1" t="shared"/>
        <v>1040.0</v>
      </c>
      <c r="O13" s="5" t="n">
        <v>821894.0</v>
      </c>
      <c r="P13" s="5" t="n">
        <v>2090.0</v>
      </c>
      <c r="Q13" s="11" t="n">
        <f si="2" t="shared"/>
        <v>37.0</v>
      </c>
      <c r="R13" s="6" t="n">
        <f si="0" t="shared"/>
        <v>56.486486486486484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2.0</v>
      </c>
      <c r="F14" s="5" t="n">
        <v>1.0</v>
      </c>
      <c r="G14" s="5" t="n">
        <v>0.0</v>
      </c>
      <c r="H14" s="5" t="n">
        <v>0.0</v>
      </c>
      <c r="I14" s="5" t="n">
        <v>0.0</v>
      </c>
      <c r="J14" s="5" t="n">
        <v>2.0</v>
      </c>
      <c r="K14" s="5" t="n">
        <v>9.0</v>
      </c>
      <c r="L14" s="5" t="n">
        <v>14.0</v>
      </c>
      <c r="M14" s="5" t="n">
        <v>4086.0</v>
      </c>
      <c r="N14" s="11" t="n">
        <f si="1" t="shared"/>
        <v>4114.0</v>
      </c>
      <c r="O14" s="5" t="n">
        <v>3447445.0</v>
      </c>
      <c r="P14" s="5" t="n">
        <v>1548.0</v>
      </c>
      <c r="Q14" s="11" t="n">
        <f si="2" t="shared"/>
        <v>28.0</v>
      </c>
      <c r="R14" s="6" t="n">
        <f si="0" t="shared"/>
        <v>55.285714285714285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3.0</v>
      </c>
      <c r="F15" s="5" t="n">
        <f si="3" t="shared"/>
        <v>6.0</v>
      </c>
      <c r="G15" s="5" t="n">
        <f si="3" t="shared"/>
        <v>0.0</v>
      </c>
      <c r="H15" s="5" t="n">
        <f si="3" t="shared"/>
        <v>3.0</v>
      </c>
      <c r="I15" s="5" t="n">
        <f si="3" t="shared"/>
        <v>1.0</v>
      </c>
      <c r="J15" s="5" t="n">
        <f si="3" t="shared"/>
        <v>44.0</v>
      </c>
      <c r="K15" s="5" t="n">
        <f si="3" t="shared"/>
        <v>22.0</v>
      </c>
      <c r="L15" s="5" t="n">
        <f si="3" t="shared"/>
        <v>1.0</v>
      </c>
      <c r="M15" s="5" t="n">
        <f si="3" t="shared"/>
        <v>20.0</v>
      </c>
      <c r="N15" s="5" t="n">
        <f ref="N15" si="4" t="shared">N16-N9-N10-N11-N12-N13-N14</f>
        <v>100.0</v>
      </c>
      <c r="O15" s="5" t="n">
        <f>O16-O9-O10-O11-O12-O13-O14</f>
        <v>10376.0</v>
      </c>
      <c r="P15" s="5" t="n">
        <f>P16-P9-P10-P11-P12-P13-P14</f>
        <v>2086.0</v>
      </c>
      <c r="Q15" s="11" t="n">
        <f si="2" t="shared"/>
        <v>80.0</v>
      </c>
      <c r="R15" s="6" t="n">
        <f si="0" t="shared"/>
        <v>26.075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80.0</v>
      </c>
      <c r="E16" s="5" t="n">
        <v>125.0</v>
      </c>
      <c r="F16" s="5" t="n">
        <v>110.0</v>
      </c>
      <c r="G16" s="5" t="n">
        <v>18.0</v>
      </c>
      <c r="H16" s="5" t="n">
        <v>27.0</v>
      </c>
      <c r="I16" s="5" t="n">
        <v>172.0</v>
      </c>
      <c r="J16" s="5" t="n">
        <v>1201.0</v>
      </c>
      <c r="K16" s="5" t="n">
        <v>399.0</v>
      </c>
      <c r="L16" s="5" t="n">
        <v>141.0</v>
      </c>
      <c r="M16" s="5" t="n">
        <v>9843.0</v>
      </c>
      <c r="N16" s="11" t="n">
        <f ref="N16:N48" si="5" t="shared">SUM(D16:M16)</f>
        <v>12116.0</v>
      </c>
      <c r="O16" s="5" t="n">
        <v>9381153.0</v>
      </c>
      <c r="P16" s="5" t="n">
        <v>58171.0</v>
      </c>
      <c r="Q16" s="11" t="n">
        <f si="2" t="shared"/>
        <v>2273.0</v>
      </c>
      <c r="R16" s="6" t="n">
        <f si="0" t="shared"/>
        <v>25.592168939727234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1.0</v>
      </c>
      <c r="E17" s="5" t="n">
        <f ref="E17:M17" si="6" t="shared">E18-E16-E3-E4-E5-E6-E7-E8</f>
        <v>5.0</v>
      </c>
      <c r="F17" s="5" t="n">
        <f si="6" t="shared"/>
        <v>14.0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5.0</v>
      </c>
      <c r="K17" s="5" t="n">
        <f si="6" t="shared"/>
        <v>2.0</v>
      </c>
      <c r="L17" s="5" t="n">
        <f si="6" t="shared"/>
        <v>1.0</v>
      </c>
      <c r="M17" s="5" t="n">
        <f si="6" t="shared"/>
        <v>35.0</v>
      </c>
      <c r="N17" s="11" t="n">
        <f si="5" t="shared"/>
        <v>63.0</v>
      </c>
      <c r="O17" s="5" t="n">
        <f>O18-O16-O3-O4-O5-O6-O7-O8</f>
        <v>33578.0</v>
      </c>
      <c r="P17" s="5" t="n">
        <f>P18-P16-P3-P4-P5-P6-P7-P8</f>
        <v>321.0</v>
      </c>
      <c r="Q17" s="11" t="n">
        <f si="2" t="shared"/>
        <v>28.0</v>
      </c>
      <c r="R17" s="6" t="n">
        <f si="0" t="shared"/>
        <v>11.464285714285714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126.0</v>
      </c>
      <c r="E18" s="5" t="n">
        <v>154.0</v>
      </c>
      <c r="F18" s="5" t="n">
        <v>139.0</v>
      </c>
      <c r="G18" s="5" t="n">
        <v>27.0</v>
      </c>
      <c r="H18" s="5" t="n">
        <v>30.0</v>
      </c>
      <c r="I18" s="5" t="n">
        <v>206.0</v>
      </c>
      <c r="J18" s="5" t="n">
        <v>1428.0</v>
      </c>
      <c r="K18" s="5" t="n">
        <v>757.0</v>
      </c>
      <c r="L18" s="5" t="n">
        <v>352.0</v>
      </c>
      <c r="M18" s="5" t="n">
        <v>11902.0</v>
      </c>
      <c r="N18" s="11" t="n">
        <f si="5" t="shared"/>
        <v>15121.0</v>
      </c>
      <c r="O18" s="5" t="n">
        <v>9886427.0</v>
      </c>
      <c r="P18" s="5" t="n">
        <v>96013.0</v>
      </c>
      <c r="Q18" s="11" t="n">
        <f si="2" t="shared"/>
        <v>3219.0</v>
      </c>
      <c r="R18" s="6" t="n">
        <f si="0" t="shared"/>
        <v>29.826964895930413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15.0</v>
      </c>
      <c r="K19" s="5" t="n">
        <v>16.0</v>
      </c>
      <c r="L19" s="5" t="n">
        <v>13.0</v>
      </c>
      <c r="M19" s="5" t="n">
        <v>45.0</v>
      </c>
      <c r="N19" s="11" t="n">
        <f si="5" t="shared"/>
        <v>89.0</v>
      </c>
      <c r="O19" s="5" t="n">
        <v>13920.0</v>
      </c>
      <c r="P19" s="5" t="n">
        <v>2012.0</v>
      </c>
      <c r="Q19" s="11" t="n">
        <f si="2" t="shared"/>
        <v>44.0</v>
      </c>
      <c r="R19" s="6" t="n">
        <f si="0" t="shared"/>
        <v>45.72727272727273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0.0</v>
      </c>
      <c r="E20" s="5" t="n">
        <v>8.0</v>
      </c>
      <c r="F20" s="5" t="n">
        <v>1.0</v>
      </c>
      <c r="G20" s="5" t="n">
        <v>5.0</v>
      </c>
      <c r="H20" s="5" t="n">
        <v>4.0</v>
      </c>
      <c r="I20" s="5" t="n">
        <v>3.0</v>
      </c>
      <c r="J20" s="5" t="n">
        <v>97.0</v>
      </c>
      <c r="K20" s="5" t="n">
        <v>200.0</v>
      </c>
      <c r="L20" s="5" t="n">
        <v>139.0</v>
      </c>
      <c r="M20" s="5" t="n">
        <v>518.0</v>
      </c>
      <c r="N20" s="11" t="n">
        <f si="5" t="shared"/>
        <v>975.0</v>
      </c>
      <c r="O20" s="5" t="n">
        <v>155087.0</v>
      </c>
      <c r="P20" s="5" t="n">
        <v>21576.0</v>
      </c>
      <c r="Q20" s="11" t="n">
        <f si="2" t="shared"/>
        <v>457.0</v>
      </c>
      <c r="R20" s="6" t="n">
        <f si="0" t="shared"/>
        <v>47.21225382932166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3.0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1.0</v>
      </c>
      <c r="K21" s="5" t="n">
        <v>2.0</v>
      </c>
      <c r="L21" s="5" t="n">
        <v>3.0</v>
      </c>
      <c r="M21" s="5" t="n">
        <v>7.0</v>
      </c>
      <c r="N21" s="11" t="n">
        <f si="5" t="shared"/>
        <v>16.0</v>
      </c>
      <c r="O21" s="5" t="n">
        <v>1681.0</v>
      </c>
      <c r="P21" s="5" t="n">
        <v>382.0</v>
      </c>
      <c r="Q21" s="11" t="n">
        <f si="2" t="shared"/>
        <v>9.0</v>
      </c>
      <c r="R21" s="6" t="n">
        <f si="0" t="shared"/>
        <v>42.44444444444444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2.0</v>
      </c>
      <c r="K22" s="5" t="n">
        <v>0.0</v>
      </c>
      <c r="L22" s="5" t="n">
        <v>0.0</v>
      </c>
      <c r="M22" s="5" t="n">
        <v>9.0</v>
      </c>
      <c r="N22" s="11" t="n">
        <f si="5" t="shared"/>
        <v>11.0</v>
      </c>
      <c r="O22" s="5" t="n">
        <v>1682.0</v>
      </c>
      <c r="P22" s="5" t="n">
        <v>43.0</v>
      </c>
      <c r="Q22" s="11" t="n">
        <f si="2" t="shared"/>
        <v>2.0</v>
      </c>
      <c r="R22" s="6" t="n">
        <f si="0" t="shared"/>
        <v>21.5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1.0</v>
      </c>
      <c r="J23" s="5" t="n">
        <v>1.0</v>
      </c>
      <c r="K23" s="5" t="n">
        <v>1.0</v>
      </c>
      <c r="L23" s="5" t="n">
        <v>0.0</v>
      </c>
      <c r="M23" s="5" t="n">
        <v>0.0</v>
      </c>
      <c r="N23" s="11" t="n">
        <f si="5" t="shared"/>
        <v>3.0</v>
      </c>
      <c r="O23" s="5" t="n">
        <v>84.0</v>
      </c>
      <c r="P23" s="5" t="n">
        <v>84.0</v>
      </c>
      <c r="Q23" s="11" t="n">
        <f si="2" t="shared"/>
        <v>3.0</v>
      </c>
      <c r="R23" s="6" t="n">
        <f si="0" t="shared"/>
        <v>28.0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6.0</v>
      </c>
      <c r="K24" s="5" t="n">
        <f si="7" t="shared"/>
        <v>5.0</v>
      </c>
      <c r="L24" s="5" t="n">
        <f si="7" t="shared"/>
        <v>1.0</v>
      </c>
      <c r="M24" s="5" t="n">
        <f si="7" t="shared"/>
        <v>34.0</v>
      </c>
      <c r="N24" s="11" t="n">
        <f si="5" t="shared"/>
        <v>46.0</v>
      </c>
      <c r="O24" s="5" t="n">
        <f>O25-O19-O20-O21-O22-O23</f>
        <v>15374.0</v>
      </c>
      <c r="P24" s="5" t="n">
        <f>P25-P19-P20-P21-P22-P23</f>
        <v>416.0</v>
      </c>
      <c r="Q24" s="11" t="n">
        <f si="2" t="shared"/>
        <v>12.0</v>
      </c>
      <c r="R24" s="6" t="n">
        <f si="0" t="shared"/>
        <v>34.666666666666664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0.0</v>
      </c>
      <c r="E25" s="5" t="n">
        <v>11.0</v>
      </c>
      <c r="F25" s="5" t="n">
        <v>1.0</v>
      </c>
      <c r="G25" s="5" t="n">
        <v>5.0</v>
      </c>
      <c r="H25" s="5" t="n">
        <v>4.0</v>
      </c>
      <c r="I25" s="5" t="n">
        <v>4.0</v>
      </c>
      <c r="J25" s="5" t="n">
        <v>122.0</v>
      </c>
      <c r="K25" s="5" t="n">
        <v>224.0</v>
      </c>
      <c r="L25" s="5" t="n">
        <v>156.0</v>
      </c>
      <c r="M25" s="5" t="n">
        <v>613.0</v>
      </c>
      <c r="N25" s="11" t="n">
        <f si="5" t="shared"/>
        <v>1140.0</v>
      </c>
      <c r="O25" s="5" t="n">
        <v>187828.0</v>
      </c>
      <c r="P25" s="5" t="n">
        <v>24513.0</v>
      </c>
      <c r="Q25" s="11" t="n">
        <f si="2" t="shared"/>
        <v>527.0</v>
      </c>
      <c r="R25" s="6" t="n">
        <f si="0" t="shared"/>
        <v>46.514231499051235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6.0</v>
      </c>
      <c r="E26" s="5" t="n">
        <v>17.0</v>
      </c>
      <c r="F26" s="5" t="n">
        <v>0.0</v>
      </c>
      <c r="G26" s="5" t="n">
        <v>1.0</v>
      </c>
      <c r="H26" s="5" t="n">
        <v>0.0</v>
      </c>
      <c r="I26" s="5" t="n">
        <v>6.0</v>
      </c>
      <c r="J26" s="5" t="n">
        <v>17.0</v>
      </c>
      <c r="K26" s="5" t="n">
        <v>18.0</v>
      </c>
      <c r="L26" s="5" t="n">
        <v>9.0</v>
      </c>
      <c r="M26" s="5" t="n">
        <v>13.0</v>
      </c>
      <c r="N26" s="11" t="n">
        <f si="5" t="shared"/>
        <v>87.0</v>
      </c>
      <c r="O26" s="5" t="n">
        <v>3459.0</v>
      </c>
      <c r="P26" s="5" t="n">
        <v>1948.0</v>
      </c>
      <c r="Q26" s="11" t="n">
        <f si="2" t="shared"/>
        <v>74.0</v>
      </c>
      <c r="R26" s="6" t="n">
        <f si="0" t="shared"/>
        <v>26.324324324324323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1.0</v>
      </c>
      <c r="E27" s="5" t="n">
        <v>0.0</v>
      </c>
      <c r="F27" s="5" t="n">
        <v>0.0</v>
      </c>
      <c r="G27" s="5" t="n">
        <v>2.0</v>
      </c>
      <c r="H27" s="5" t="n">
        <v>0.0</v>
      </c>
      <c r="I27" s="5" t="n">
        <v>0.0</v>
      </c>
      <c r="J27" s="5" t="n">
        <v>14.0</v>
      </c>
      <c r="K27" s="5" t="n">
        <v>14.0</v>
      </c>
      <c r="L27" s="5" t="n">
        <v>22.0</v>
      </c>
      <c r="M27" s="5" t="n">
        <v>24.0</v>
      </c>
      <c r="N27" s="11" t="n">
        <f si="5" t="shared"/>
        <v>77.0</v>
      </c>
      <c r="O27" s="5" t="n">
        <v>8274.0</v>
      </c>
      <c r="P27" s="5" t="n">
        <v>2665.0</v>
      </c>
      <c r="Q27" s="11" t="n">
        <f si="2" t="shared"/>
        <v>53.0</v>
      </c>
      <c r="R27" s="6" t="n">
        <f si="0" t="shared"/>
        <v>50.283018867924525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5.0</v>
      </c>
      <c r="E28" s="5" t="n">
        <v>2.0</v>
      </c>
      <c r="F28" s="5" t="n">
        <v>0.0</v>
      </c>
      <c r="G28" s="5" t="n">
        <v>0.0</v>
      </c>
      <c r="H28" s="5" t="n">
        <v>0.0</v>
      </c>
      <c r="I28" s="5" t="n">
        <v>1.0</v>
      </c>
      <c r="J28" s="5" t="n">
        <v>23.0</v>
      </c>
      <c r="K28" s="5" t="n">
        <v>66.0</v>
      </c>
      <c r="L28" s="5" t="n">
        <v>33.0</v>
      </c>
      <c r="M28" s="5" t="n">
        <v>42.0</v>
      </c>
      <c r="N28" s="11" t="n">
        <f si="5" t="shared"/>
        <v>172.0</v>
      </c>
      <c r="O28" s="5" t="n">
        <v>14473.0</v>
      </c>
      <c r="P28" s="5" t="n">
        <v>6077.0</v>
      </c>
      <c r="Q28" s="11" t="n">
        <f si="2" t="shared"/>
        <v>130.0</v>
      </c>
      <c r="R28" s="6" t="n">
        <f si="0" t="shared"/>
        <v>46.746153846153845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1.0</v>
      </c>
      <c r="J29" s="5" t="n">
        <v>7.0</v>
      </c>
      <c r="K29" s="5" t="n">
        <v>8.0</v>
      </c>
      <c r="L29" s="5" t="n">
        <v>2.0</v>
      </c>
      <c r="M29" s="5" t="n">
        <v>11.0</v>
      </c>
      <c r="N29" s="11" t="n">
        <f si="5" t="shared"/>
        <v>29.0</v>
      </c>
      <c r="O29" s="5" t="n">
        <v>3873.0</v>
      </c>
      <c r="P29" s="5" t="n">
        <v>707.0</v>
      </c>
      <c r="Q29" s="11" t="n">
        <f si="2" t="shared"/>
        <v>18.0</v>
      </c>
      <c r="R29" s="6" t="n">
        <f si="0" t="shared"/>
        <v>39.27777777777778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15.0</v>
      </c>
      <c r="E30" s="5" t="n">
        <v>15.0</v>
      </c>
      <c r="F30" s="5" t="n">
        <v>0.0</v>
      </c>
      <c r="G30" s="5" t="n">
        <v>0.0</v>
      </c>
      <c r="H30" s="5" t="n">
        <v>1.0</v>
      </c>
      <c r="I30" s="5" t="n">
        <v>8.0</v>
      </c>
      <c r="J30" s="5" t="n">
        <v>49.0</v>
      </c>
      <c r="K30" s="5" t="n">
        <v>50.0</v>
      </c>
      <c r="L30" s="5" t="n">
        <v>18.0</v>
      </c>
      <c r="M30" s="5" t="n">
        <v>28.0</v>
      </c>
      <c r="N30" s="11" t="n">
        <f si="5" t="shared"/>
        <v>184.0</v>
      </c>
      <c r="O30" s="5" t="n">
        <v>8725.0</v>
      </c>
      <c r="P30" s="5" t="n">
        <v>4800.0</v>
      </c>
      <c r="Q30" s="11" t="n">
        <f si="2" t="shared"/>
        <v>156.0</v>
      </c>
      <c r="R30" s="6" t="n">
        <f si="0" t="shared"/>
        <v>30.76923076923077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2.0</v>
      </c>
      <c r="K31" s="5" t="n">
        <v>12.0</v>
      </c>
      <c r="L31" s="5" t="n">
        <v>1.0</v>
      </c>
      <c r="M31" s="5" t="n">
        <v>10.0</v>
      </c>
      <c r="N31" s="11" t="n">
        <f si="5" t="shared"/>
        <v>25.0</v>
      </c>
      <c r="O31" s="5" t="n">
        <v>2934.0</v>
      </c>
      <c r="P31" s="5" t="n">
        <v>691.0</v>
      </c>
      <c r="Q31" s="11" t="n">
        <f si="2" t="shared"/>
        <v>15.0</v>
      </c>
      <c r="R31" s="6" t="n">
        <f si="0" t="shared"/>
        <v>46.06666666666667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2.0</v>
      </c>
      <c r="J32" s="5" t="n">
        <v>4.0</v>
      </c>
      <c r="K32" s="5" t="n">
        <v>4.0</v>
      </c>
      <c r="L32" s="5" t="n">
        <v>7.0</v>
      </c>
      <c r="M32" s="5" t="n">
        <v>16.0</v>
      </c>
      <c r="N32" s="11" t="n">
        <f si="5" t="shared"/>
        <v>34.0</v>
      </c>
      <c r="O32" s="5" t="n">
        <v>4867.0</v>
      </c>
      <c r="P32" s="5" t="n">
        <v>840.0</v>
      </c>
      <c r="Q32" s="11" t="n">
        <f si="2" t="shared"/>
        <v>18.0</v>
      </c>
      <c r="R32" s="6" t="n">
        <f si="0" t="shared"/>
        <v>46.666666666666664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11.0</v>
      </c>
      <c r="E33" s="5" t="n">
        <v>8.0</v>
      </c>
      <c r="F33" s="5" t="n">
        <v>0.0</v>
      </c>
      <c r="G33" s="5" t="n">
        <v>0.0</v>
      </c>
      <c r="H33" s="5" t="n">
        <v>1.0</v>
      </c>
      <c r="I33" s="5" t="n">
        <v>30.0</v>
      </c>
      <c r="J33" s="5" t="n">
        <v>51.0</v>
      </c>
      <c r="K33" s="5" t="n">
        <v>64.0</v>
      </c>
      <c r="L33" s="5" t="n">
        <v>29.0</v>
      </c>
      <c r="M33" s="5" t="n">
        <v>57.0</v>
      </c>
      <c r="N33" s="11" t="n">
        <f si="5" t="shared"/>
        <v>251.0</v>
      </c>
      <c r="O33" s="5" t="n">
        <v>17817.0</v>
      </c>
      <c r="P33" s="5" t="n">
        <v>6720.0</v>
      </c>
      <c r="Q33" s="11" t="n">
        <f si="2" t="shared"/>
        <v>194.0</v>
      </c>
      <c r="R33" s="6" t="n">
        <f si="0" t="shared"/>
        <v>34.63917525773196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2.0</v>
      </c>
      <c r="K34" s="5" t="n">
        <v>12.0</v>
      </c>
      <c r="L34" s="5" t="n">
        <v>2.0</v>
      </c>
      <c r="M34" s="5" t="n">
        <v>7.0</v>
      </c>
      <c r="N34" s="11" t="n">
        <f si="5" t="shared"/>
        <v>23.0</v>
      </c>
      <c r="O34" s="5" t="n">
        <v>1862.0</v>
      </c>
      <c r="P34" s="5" t="n">
        <v>797.0</v>
      </c>
      <c r="Q34" s="11" t="n">
        <f si="2" t="shared"/>
        <v>16.0</v>
      </c>
      <c r="R34" s="6" t="n">
        <f si="0" t="shared"/>
        <v>49.8125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3.0</v>
      </c>
      <c r="L35" s="5" t="n">
        <v>1.0</v>
      </c>
      <c r="M35" s="5" t="n">
        <v>6.0</v>
      </c>
      <c r="N35" s="11" t="n">
        <f si="5" t="shared"/>
        <v>10.0</v>
      </c>
      <c r="O35" s="5" t="n">
        <v>1176.0</v>
      </c>
      <c r="P35" s="5" t="n">
        <v>220.0</v>
      </c>
      <c r="Q35" s="11" t="n">
        <f si="2" t="shared"/>
        <v>4.0</v>
      </c>
      <c r="R35" s="6" t="n">
        <f si="0" t="shared"/>
        <v>55.0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4.0</v>
      </c>
      <c r="F36" s="5" t="n">
        <v>2.0</v>
      </c>
      <c r="G36" s="5" t="n">
        <v>0.0</v>
      </c>
      <c r="H36" s="5" t="n">
        <v>0.0</v>
      </c>
      <c r="I36" s="5" t="n">
        <v>0.0</v>
      </c>
      <c r="J36" s="5" t="n">
        <v>11.0</v>
      </c>
      <c r="K36" s="5" t="n">
        <v>9.0</v>
      </c>
      <c r="L36" s="5" t="n">
        <v>2.0</v>
      </c>
      <c r="M36" s="5" t="n">
        <v>2.0</v>
      </c>
      <c r="N36" s="11" t="n">
        <f si="5" t="shared"/>
        <v>30.0</v>
      </c>
      <c r="O36" s="5" t="n">
        <v>1006.0</v>
      </c>
      <c r="P36" s="5" t="n">
        <v>774.0</v>
      </c>
      <c r="Q36" s="11" t="n">
        <f si="2" t="shared"/>
        <v>28.0</v>
      </c>
      <c r="R36" s="6" t="n">
        <f si="0" t="shared"/>
        <v>27.642857142857142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1.0</v>
      </c>
      <c r="E37" s="5" t="n">
        <v>7.0</v>
      </c>
      <c r="F37" s="5" t="n">
        <v>0.0</v>
      </c>
      <c r="G37" s="5" t="n">
        <v>0.0</v>
      </c>
      <c r="H37" s="5" t="n">
        <v>1.0</v>
      </c>
      <c r="I37" s="5" t="n">
        <v>2.0</v>
      </c>
      <c r="J37" s="5" t="n">
        <v>17.0</v>
      </c>
      <c r="K37" s="5" t="n">
        <v>11.0</v>
      </c>
      <c r="L37" s="5" t="n">
        <v>14.0</v>
      </c>
      <c r="M37" s="5" t="n">
        <v>24.0</v>
      </c>
      <c r="N37" s="11" t="n">
        <f si="5" t="shared"/>
        <v>77.0</v>
      </c>
      <c r="O37" s="5" t="n">
        <v>8816.0</v>
      </c>
      <c r="P37" s="5" t="n">
        <v>2048.0</v>
      </c>
      <c r="Q37" s="11" t="n">
        <f si="2" t="shared"/>
        <v>53.0</v>
      </c>
      <c r="R37" s="6" t="n">
        <f si="0" t="shared"/>
        <v>38.64150943396226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27.0</v>
      </c>
      <c r="E38" s="5" t="n">
        <f ref="E38:M38" si="8" t="shared">E39-E26-E27-E28-E29-E30-E31-E32-E33-E34-E35-E36-E37</f>
        <v>45.0</v>
      </c>
      <c r="F38" s="5" t="n">
        <f si="8" t="shared"/>
        <v>0.0</v>
      </c>
      <c r="G38" s="5" t="n">
        <f si="8" t="shared"/>
        <v>1.0</v>
      </c>
      <c r="H38" s="5" t="n">
        <f si="8" t="shared"/>
        <v>0.0</v>
      </c>
      <c r="I38" s="5" t="n">
        <f si="8" t="shared"/>
        <v>22.0</v>
      </c>
      <c r="J38" s="5" t="n">
        <f si="8" t="shared"/>
        <v>99.0</v>
      </c>
      <c r="K38" s="5" t="n">
        <f si="8" t="shared"/>
        <v>99.0</v>
      </c>
      <c r="L38" s="5" t="n">
        <f si="8" t="shared"/>
        <v>29.0</v>
      </c>
      <c r="M38" s="5" t="n">
        <f si="8" t="shared"/>
        <v>90.0</v>
      </c>
      <c r="N38" s="11" t="n">
        <f si="5" t="shared"/>
        <v>412.0</v>
      </c>
      <c r="O38" s="5" t="n">
        <f>O39-O26-O27-O28-O29-O30-O31-O32-O33-O34-O35-O36-O37</f>
        <v>28709.0</v>
      </c>
      <c r="P38" s="5" t="n">
        <f>P39-P26-P27-P28-P29-P30-P31-P32-P33-P34-P35-P36-P37</f>
        <v>9388.0</v>
      </c>
      <c r="Q38" s="11" t="n">
        <f si="2" t="shared"/>
        <v>322.0</v>
      </c>
      <c r="R38" s="6" t="n">
        <f si="0" t="shared"/>
        <v>29.15527950310559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67.0</v>
      </c>
      <c r="E39" s="5" t="n">
        <v>98.0</v>
      </c>
      <c r="F39" s="5" t="n">
        <v>2.0</v>
      </c>
      <c r="G39" s="5" t="n">
        <v>4.0</v>
      </c>
      <c r="H39" s="5" t="n">
        <v>3.0</v>
      </c>
      <c r="I39" s="5" t="n">
        <v>72.0</v>
      </c>
      <c r="J39" s="5" t="n">
        <v>296.0</v>
      </c>
      <c r="K39" s="5" t="n">
        <v>370.0</v>
      </c>
      <c r="L39" s="5" t="n">
        <v>169.0</v>
      </c>
      <c r="M39" s="5" t="n">
        <v>330.0</v>
      </c>
      <c r="N39" s="11" t="n">
        <f si="5" t="shared"/>
        <v>1411.0</v>
      </c>
      <c r="O39" s="5" t="n">
        <v>105991.0</v>
      </c>
      <c r="P39" s="5" t="n">
        <v>37675.0</v>
      </c>
      <c r="Q39" s="11" t="n">
        <f si="2" t="shared"/>
        <v>1081.0</v>
      </c>
      <c r="R39" s="6" t="n">
        <f si="0" t="shared"/>
        <v>34.85198889916744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0.0</v>
      </c>
      <c r="J40" s="5" t="n">
        <v>6.0</v>
      </c>
      <c r="K40" s="5" t="n">
        <v>9.0</v>
      </c>
      <c r="L40" s="5" t="n">
        <v>6.0</v>
      </c>
      <c r="M40" s="5" t="n">
        <v>20.0</v>
      </c>
      <c r="N40" s="11" t="n">
        <f si="5" t="shared"/>
        <v>41.0</v>
      </c>
      <c r="O40" s="5" t="n">
        <v>7285.0</v>
      </c>
      <c r="P40" s="5" t="n">
        <v>1005.0</v>
      </c>
      <c r="Q40" s="11" t="n">
        <f si="2" t="shared"/>
        <v>21.0</v>
      </c>
      <c r="R40" s="6" t="n">
        <f si="0" t="shared"/>
        <v>47.857142857142854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0.0</v>
      </c>
      <c r="K41" s="5" t="n">
        <v>7.0</v>
      </c>
      <c r="L41" s="5" t="n">
        <v>3.0</v>
      </c>
      <c r="M41" s="5" t="n">
        <v>3.0</v>
      </c>
      <c r="N41" s="11" t="n">
        <f si="5" t="shared"/>
        <v>13.0</v>
      </c>
      <c r="O41" s="5" t="n">
        <v>1203.0</v>
      </c>
      <c r="P41" s="5" t="n">
        <v>503.0</v>
      </c>
      <c r="Q41" s="11" t="n">
        <f si="2" t="shared"/>
        <v>10.0</v>
      </c>
      <c r="R41" s="6" t="n">
        <f si="0" t="shared"/>
        <v>50.3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2.0</v>
      </c>
      <c r="F42" s="5" t="n">
        <f si="9" t="shared"/>
        <v>0.0</v>
      </c>
      <c r="G42" s="5" t="n">
        <f si="9" t="shared"/>
        <v>21.0</v>
      </c>
      <c r="H42" s="5" t="n">
        <f si="9" t="shared"/>
        <v>4.0</v>
      </c>
      <c r="I42" s="5" t="n">
        <f si="9" t="shared"/>
        <v>11.0</v>
      </c>
      <c r="J42" s="5" t="n">
        <f si="9" t="shared"/>
        <v>14.0</v>
      </c>
      <c r="K42" s="5" t="n">
        <f si="9" t="shared"/>
        <v>16.0</v>
      </c>
      <c r="L42" s="5" t="n">
        <f si="9" t="shared"/>
        <v>0.0</v>
      </c>
      <c r="M42" s="5" t="n">
        <f si="9" t="shared"/>
        <v>2.0</v>
      </c>
      <c r="N42" s="11" t="n">
        <f si="5" t="shared"/>
        <v>70.0</v>
      </c>
      <c r="O42" s="5" t="n">
        <f>O43-O40-O41</f>
        <v>1385.0</v>
      </c>
      <c r="P42" s="5" t="n">
        <f>P43-P40-P41</f>
        <v>1209.0</v>
      </c>
      <c r="Q42" s="11" t="n">
        <f si="2" t="shared"/>
        <v>68.0</v>
      </c>
      <c r="R42" s="6" t="n">
        <f si="0" t="shared"/>
        <v>17.779411764705884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2.0</v>
      </c>
      <c r="F43" s="5" t="n">
        <v>0.0</v>
      </c>
      <c r="G43" s="5" t="n">
        <v>21.0</v>
      </c>
      <c r="H43" s="5" t="n">
        <v>4.0</v>
      </c>
      <c r="I43" s="5" t="n">
        <v>11.0</v>
      </c>
      <c r="J43" s="5" t="n">
        <v>20.0</v>
      </c>
      <c r="K43" s="5" t="n">
        <v>32.0</v>
      </c>
      <c r="L43" s="5" t="n">
        <v>9.0</v>
      </c>
      <c r="M43" s="5" t="n">
        <v>25.0</v>
      </c>
      <c r="N43" s="11" t="n">
        <f si="5" t="shared"/>
        <v>124.0</v>
      </c>
      <c r="O43" s="5" t="n">
        <v>9873.0</v>
      </c>
      <c r="P43" s="5" t="n">
        <v>2717.0</v>
      </c>
      <c r="Q43" s="11" t="n">
        <f si="2" t="shared"/>
        <v>99.0</v>
      </c>
      <c r="R43" s="6" t="n">
        <f si="0" t="shared"/>
        <v>27.444444444444443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1.0</v>
      </c>
      <c r="E44" s="8" t="n">
        <v>1.0</v>
      </c>
      <c r="F44" s="8" t="n">
        <v>0.0</v>
      </c>
      <c r="G44" s="8" t="n">
        <v>1.0</v>
      </c>
      <c r="H44" s="8" t="n">
        <v>0.0</v>
      </c>
      <c r="I44" s="8" t="n">
        <v>2.0</v>
      </c>
      <c r="J44" s="8" t="n">
        <v>7.0</v>
      </c>
      <c r="K44" s="8" t="n">
        <v>1.0</v>
      </c>
      <c r="L44" s="8" t="n">
        <v>0.0</v>
      </c>
      <c r="M44" s="8" t="n">
        <v>7.0</v>
      </c>
      <c r="N44" s="11" t="n">
        <f si="5" t="shared"/>
        <v>20.0</v>
      </c>
      <c r="O44" s="8" t="n">
        <v>8329.0</v>
      </c>
      <c r="P44" s="8" t="n">
        <v>208.0</v>
      </c>
      <c r="Q44" s="11" t="n">
        <f si="2" t="shared"/>
        <v>13.0</v>
      </c>
      <c r="R44" s="6" t="n">
        <f si="0" t="shared"/>
        <v>16.0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2.0</v>
      </c>
      <c r="K45" s="8" t="n">
        <f si="10" t="shared"/>
        <v>5.0</v>
      </c>
      <c r="L45" s="8" t="n">
        <f si="10" t="shared"/>
        <v>2.0</v>
      </c>
      <c r="M45" s="8" t="n">
        <f si="10" t="shared"/>
        <v>33.0</v>
      </c>
      <c r="N45" s="11" t="n">
        <f si="5" t="shared"/>
        <v>43.0</v>
      </c>
      <c r="O45" s="8" t="n">
        <f>O46-O44</f>
        <v>26770.0</v>
      </c>
      <c r="P45" s="8" t="n">
        <f>P46-P44</f>
        <v>444.0</v>
      </c>
      <c r="Q45" s="11" t="n">
        <f si="2" t="shared"/>
        <v>10.0</v>
      </c>
      <c r="R45" s="6" t="n">
        <f si="0" t="shared"/>
        <v>44.4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2.0</v>
      </c>
      <c r="E46" s="8" t="n">
        <v>1.0</v>
      </c>
      <c r="F46" s="8" t="n">
        <v>0.0</v>
      </c>
      <c r="G46" s="8" t="n">
        <v>1.0</v>
      </c>
      <c r="H46" s="8" t="n">
        <v>0.0</v>
      </c>
      <c r="I46" s="8" t="n">
        <v>2.0</v>
      </c>
      <c r="J46" s="8" t="n">
        <v>9.0</v>
      </c>
      <c r="K46" s="8" t="n">
        <v>6.0</v>
      </c>
      <c r="L46" s="8" t="n">
        <v>2.0</v>
      </c>
      <c r="M46" s="8" t="n">
        <v>40.0</v>
      </c>
      <c r="N46" s="11" t="n">
        <f si="5" t="shared"/>
        <v>63.0</v>
      </c>
      <c r="O46" s="8" t="n">
        <v>35099.0</v>
      </c>
      <c r="P46" s="8" t="n">
        <v>652.0</v>
      </c>
      <c r="Q46" s="11" t="n">
        <f si="2" t="shared"/>
        <v>23.0</v>
      </c>
      <c r="R46" s="6" t="n">
        <f si="0" t="shared"/>
        <v>28.347826086956523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1.0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1.0</v>
      </c>
      <c r="L47" s="5" t="n">
        <v>0.0</v>
      </c>
      <c r="M47" s="5" t="n">
        <v>2.0</v>
      </c>
      <c r="N47" s="11" t="n">
        <f si="5" t="shared"/>
        <v>4.0</v>
      </c>
      <c r="O47" s="5" t="n">
        <v>658.0</v>
      </c>
      <c r="P47" s="5" t="n">
        <v>55.0</v>
      </c>
      <c r="Q47" s="11" t="n">
        <f si="2" t="shared"/>
        <v>2.0</v>
      </c>
      <c r="R47" s="6" t="n">
        <f si="0" t="shared"/>
        <v>27.5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195.0</v>
      </c>
      <c r="E48" s="5" t="n">
        <f ref="E48:M48" si="11" t="shared">E47+E46+E43+E39+E25+E18</f>
        <v>267.0</v>
      </c>
      <c r="F48" s="5" t="n">
        <f si="11" t="shared"/>
        <v>142.0</v>
      </c>
      <c r="G48" s="5" t="n">
        <f si="11" t="shared"/>
        <v>58.0</v>
      </c>
      <c r="H48" s="5" t="n">
        <f si="11" t="shared"/>
        <v>41.0</v>
      </c>
      <c r="I48" s="5" t="n">
        <f si="11" t="shared"/>
        <v>295.0</v>
      </c>
      <c r="J48" s="5" t="n">
        <f si="11" t="shared"/>
        <v>1875.0</v>
      </c>
      <c r="K48" s="5" t="n">
        <f si="11" t="shared"/>
        <v>1390.0</v>
      </c>
      <c r="L48" s="5" t="n">
        <f si="11" t="shared"/>
        <v>688.0</v>
      </c>
      <c r="M48" s="5" t="n">
        <f si="11" t="shared"/>
        <v>12912.0</v>
      </c>
      <c r="N48" s="11" t="n">
        <f si="5" t="shared"/>
        <v>17863.0</v>
      </c>
      <c r="O48" s="5" t="n">
        <f>O47+O46+O43+O39+O25+O18</f>
        <v>1.0225876E7</v>
      </c>
      <c r="P48" s="5" t="n">
        <f>P47+P46+P43+P39+P25+P18</f>
        <v>161625.0</v>
      </c>
      <c r="Q48" s="11" t="n">
        <f si="2" t="shared"/>
        <v>4951.0</v>
      </c>
      <c r="R48" s="6" t="n">
        <f si="0" t="shared"/>
        <v>32.64492021813775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1.0916419414432066</v>
      </c>
      <c r="E49" s="6" t="n">
        <f ref="E49" si="13" t="shared">E48/$N$48*100</f>
        <v>1.4947097352068521</v>
      </c>
      <c r="F49" s="6" t="n">
        <f ref="F49" si="14" t="shared">F48/$N$48*100</f>
        <v>0.7949392599227454</v>
      </c>
      <c r="G49" s="6" t="n">
        <f ref="G49" si="15" t="shared">G48/$N$48*100</f>
        <v>0.32469350053182555</v>
      </c>
      <c r="H49" s="6" t="n">
        <f ref="H49" si="16" t="shared">H48/$N$48*100</f>
        <v>0.22952471589318704</v>
      </c>
      <c r="I49" s="6" t="n">
        <f ref="I49" si="17" t="shared">I48/$N$48*100</f>
        <v>1.6514583216704921</v>
      </c>
      <c r="J49" s="6" t="n">
        <f ref="J49" si="18" t="shared">J48/$N$48*100</f>
        <v>10.496557129261602</v>
      </c>
      <c r="K49" s="6" t="n">
        <f ref="K49" si="19" t="shared">K48/$N$48*100</f>
        <v>7.781447685159268</v>
      </c>
      <c r="L49" s="6" t="n">
        <f ref="L49" si="20" t="shared">L48/$N$48*100</f>
        <v>3.851536695963724</v>
      </c>
      <c r="M49" s="6" t="n">
        <f ref="M49" si="21" t="shared">M48/$N$48*100</f>
        <v>72.2834910149471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