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<sst xmlns="http://schemas.openxmlformats.org/spreadsheetml/2006/main" count="118" uniqueCount="73">
  <si>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</si>
  <si>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</si>
  <si>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</si>
  <si>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</si>
  <si>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</si>
  <si>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</si>
  <si>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</si>
  <si>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</si>
  <si>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</si>
  <si>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</si>
  <si>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</si>
  <si>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</si>
  <si>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</si>
  <si>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</si>
  <si>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</si>
  <si>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</si>
  <si>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</si>
  <si>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</si>
  <si>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</si>
  <si>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</si>
  <si>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</si>
  <si>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</si>
  <si>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</si>
  <si>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</si>
  <si>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</si>
  <si>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</si>
  <si>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</si>
  <si>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</si>
  <si>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</si>
  <si>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</si>
  <si>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</si>
  <si>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</si>
  <si>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</si>
  <si>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</si>
  <si>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</si>
  <si>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</si>
  <si>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</si>
  <si>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</si>
  <si>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</si>
  <si>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</si>
  <si>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</si>
  <si>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</si>
  <si>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</si>
  <si>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</si>
  <si>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</si>
  <si>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</si>
  <si>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</si>
  <si>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</si>
  <si>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</si>
  <si>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</si>
  <si>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</si>
  <si>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</si>
  <si>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</si>
  <si>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</si>
  <si>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</si>
  <si>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</si>
  <si>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</si>
  <si>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</si>
  <si>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</si>
  <si>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</si>
  <si>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</si>
  <si>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</si>
  <si>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</si>
  <si>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</si>
  <si>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</si>
  <si>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</si>
  <si>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</si>
  <si>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</si>
  <si>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</si>
  <si>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</si>
  <si>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</si>
  <si>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111年11月來臺旅客人次～按停留夜數分
Table 1-8  Visitor Arrivals  by Length of Stay,
November,2022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</si>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</sst>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67.0</v>
      </c>
      <c r="E3" s="4" t="n">
        <v>331.0</v>
      </c>
      <c r="F3" s="4" t="n">
        <v>539.0</v>
      </c>
      <c r="G3" s="4" t="n">
        <v>648.0</v>
      </c>
      <c r="H3" s="4" t="n">
        <v>971.0</v>
      </c>
      <c r="I3" s="4" t="n">
        <v>947.0</v>
      </c>
      <c r="J3" s="4" t="n">
        <v>344.0</v>
      </c>
      <c r="K3" s="4" t="n">
        <v>107.0</v>
      </c>
      <c r="L3" s="4" t="n">
        <v>35.0</v>
      </c>
      <c r="M3" s="4" t="n">
        <v>1327.0</v>
      </c>
      <c r="N3" s="11" t="n">
        <f>SUM(D3:M3)</f>
        <v>5316.0</v>
      </c>
      <c r="O3" s="4" t="n">
        <v>217612.0</v>
      </c>
      <c r="P3" s="4" t="n">
        <v>34634.0</v>
      </c>
      <c r="Q3" s="11" t="n">
        <f>SUM(D3:L3)</f>
        <v>3989.0</v>
      </c>
      <c r="R3" s="6" t="n">
        <f ref="R3:R48" si="0" t="shared">IF(P3&lt;&gt;0,P3/SUM(D3:L3),0)</f>
        <v>8.68237653547255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99.0</v>
      </c>
      <c r="E4" s="5" t="n">
        <v>126.0</v>
      </c>
      <c r="F4" s="5" t="n">
        <v>101.0</v>
      </c>
      <c r="G4" s="5" t="n">
        <v>79.0</v>
      </c>
      <c r="H4" s="5" t="n">
        <v>136.0</v>
      </c>
      <c r="I4" s="5" t="n">
        <v>192.0</v>
      </c>
      <c r="J4" s="5" t="n">
        <v>163.0</v>
      </c>
      <c r="K4" s="5" t="n">
        <v>112.0</v>
      </c>
      <c r="L4" s="5" t="n">
        <v>83.0</v>
      </c>
      <c r="M4" s="5" t="n">
        <v>1836.0</v>
      </c>
      <c r="N4" s="11" t="n">
        <f ref="N4:N14" si="1" t="shared">SUM(D4:M4)</f>
        <v>2927.0</v>
      </c>
      <c r="O4" s="5" t="n">
        <v>582598.0</v>
      </c>
      <c r="P4" s="5" t="n">
        <v>19135.0</v>
      </c>
      <c r="Q4" s="11" t="n">
        <f ref="Q4:Q48" si="2" t="shared">SUM(D4:L4)</f>
        <v>1091.0</v>
      </c>
      <c r="R4" s="6" t="n">
        <f si="0" t="shared"/>
        <v>17.538955087076076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820.0</v>
      </c>
      <c r="E5" s="5" t="n">
        <v>3434.0</v>
      </c>
      <c r="F5" s="5" t="n">
        <v>4321.0</v>
      </c>
      <c r="G5" s="5" t="n">
        <v>2781.0</v>
      </c>
      <c r="H5" s="5" t="n">
        <v>2853.0</v>
      </c>
      <c r="I5" s="5" t="n">
        <v>1778.0</v>
      </c>
      <c r="J5" s="5" t="n">
        <v>946.0</v>
      </c>
      <c r="K5" s="5" t="n">
        <v>630.0</v>
      </c>
      <c r="L5" s="5" t="n">
        <v>360.0</v>
      </c>
      <c r="M5" s="5" t="n">
        <v>1685.0</v>
      </c>
      <c r="N5" s="11" t="n">
        <f si="1" t="shared"/>
        <v>19608.0</v>
      </c>
      <c r="O5" s="5" t="n">
        <v>956691.0</v>
      </c>
      <c r="P5" s="5" t="n">
        <v>141953.0</v>
      </c>
      <c r="Q5" s="11" t="n">
        <f si="2" t="shared"/>
        <v>17923.0</v>
      </c>
      <c r="R5" s="6" t="n">
        <f si="0" t="shared"/>
        <v>7.920158455615689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479.0</v>
      </c>
      <c r="E6" s="5" t="n">
        <v>2233.0</v>
      </c>
      <c r="F6" s="5" t="n">
        <v>4345.0</v>
      </c>
      <c r="G6" s="5" t="n">
        <v>1923.0</v>
      </c>
      <c r="H6" s="5" t="n">
        <v>1443.0</v>
      </c>
      <c r="I6" s="5" t="n">
        <v>689.0</v>
      </c>
      <c r="J6" s="5" t="n">
        <v>364.0</v>
      </c>
      <c r="K6" s="5" t="n">
        <v>222.0</v>
      </c>
      <c r="L6" s="5" t="n">
        <v>143.0</v>
      </c>
      <c r="M6" s="5" t="n">
        <v>536.0</v>
      </c>
      <c r="N6" s="11" t="n">
        <f si="1" t="shared"/>
        <v>12377.0</v>
      </c>
      <c r="O6" s="5" t="n">
        <v>320667.0</v>
      </c>
      <c r="P6" s="5" t="n">
        <v>69407.0</v>
      </c>
      <c r="Q6" s="11" t="n">
        <f si="2" t="shared"/>
        <v>11841.0</v>
      </c>
      <c r="R6" s="6" t="n">
        <f si="0" t="shared"/>
        <v>5.861582636601638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73.0</v>
      </c>
      <c r="E7" s="5" t="n">
        <v>72.0</v>
      </c>
      <c r="F7" s="5" t="n">
        <v>123.0</v>
      </c>
      <c r="G7" s="5" t="n">
        <v>120.0</v>
      </c>
      <c r="H7" s="5" t="n">
        <v>203.0</v>
      </c>
      <c r="I7" s="5" t="n">
        <v>189.0</v>
      </c>
      <c r="J7" s="5" t="n">
        <v>121.0</v>
      </c>
      <c r="K7" s="5" t="n">
        <v>101.0</v>
      </c>
      <c r="L7" s="5" t="n">
        <v>57.0</v>
      </c>
      <c r="M7" s="5" t="n">
        <v>371.0</v>
      </c>
      <c r="N7" s="11" t="n">
        <f si="1" t="shared"/>
        <v>1430.0</v>
      </c>
      <c r="O7" s="5" t="n">
        <v>221040.0</v>
      </c>
      <c r="P7" s="5" t="n">
        <v>16252.0</v>
      </c>
      <c r="Q7" s="11" t="n">
        <f si="2" t="shared"/>
        <v>1059.0</v>
      </c>
      <c r="R7" s="6" t="n">
        <f si="0" t="shared"/>
        <v>15.346553352219075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25.0</v>
      </c>
      <c r="E8" s="5" t="n">
        <v>55.0</v>
      </c>
      <c r="F8" s="5" t="n">
        <v>91.0</v>
      </c>
      <c r="G8" s="5" t="n">
        <v>90.0</v>
      </c>
      <c r="H8" s="5" t="n">
        <v>123.0</v>
      </c>
      <c r="I8" s="5" t="n">
        <v>106.0</v>
      </c>
      <c r="J8" s="5" t="n">
        <v>65.0</v>
      </c>
      <c r="K8" s="5" t="n">
        <v>27.0</v>
      </c>
      <c r="L8" s="5" t="n">
        <v>19.0</v>
      </c>
      <c r="M8" s="5" t="n">
        <v>60.0</v>
      </c>
      <c r="N8" s="11" t="n">
        <f si="1" t="shared"/>
        <v>661.0</v>
      </c>
      <c r="O8" s="5" t="n">
        <v>33655.0</v>
      </c>
      <c r="P8" s="5" t="n">
        <v>6676.0</v>
      </c>
      <c r="Q8" s="11" t="n">
        <f si="2" t="shared"/>
        <v>601.0</v>
      </c>
      <c r="R8" s="6" t="n">
        <f si="0" t="shared"/>
        <v>11.108153078202996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220.0</v>
      </c>
      <c r="E9" s="5" t="n">
        <v>229.0</v>
      </c>
      <c r="F9" s="5" t="n">
        <v>666.0</v>
      </c>
      <c r="G9" s="5" t="n">
        <v>999.0</v>
      </c>
      <c r="H9" s="5" t="n">
        <v>2607.0</v>
      </c>
      <c r="I9" s="5" t="n">
        <v>1717.0</v>
      </c>
      <c r="J9" s="5" t="n">
        <v>661.0</v>
      </c>
      <c r="K9" s="5" t="n">
        <v>259.0</v>
      </c>
      <c r="L9" s="5" t="n">
        <v>173.0</v>
      </c>
      <c r="M9" s="5" t="n">
        <v>1054.0</v>
      </c>
      <c r="N9" s="11" t="n">
        <f si="1" t="shared"/>
        <v>8585.0</v>
      </c>
      <c r="O9" s="5" t="n">
        <v>941489.0</v>
      </c>
      <c r="P9" s="5" t="n">
        <v>79298.0</v>
      </c>
      <c r="Q9" s="11" t="n">
        <f si="2" t="shared"/>
        <v>7531.0</v>
      </c>
      <c r="R9" s="6" t="n">
        <f si="0" t="shared"/>
        <v>10.529544549196654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247.0</v>
      </c>
      <c r="E10" s="5" t="n">
        <v>584.0</v>
      </c>
      <c r="F10" s="5" t="n">
        <v>1523.0</v>
      </c>
      <c r="G10" s="5" t="n">
        <v>2330.0</v>
      </c>
      <c r="H10" s="5" t="n">
        <v>5257.0</v>
      </c>
      <c r="I10" s="5" t="n">
        <v>3225.0</v>
      </c>
      <c r="J10" s="5" t="n">
        <v>624.0</v>
      </c>
      <c r="K10" s="5" t="n">
        <v>133.0</v>
      </c>
      <c r="L10" s="5" t="n">
        <v>69.0</v>
      </c>
      <c r="M10" s="5" t="n">
        <v>230.0</v>
      </c>
      <c r="N10" s="11" t="n">
        <f si="1" t="shared"/>
        <v>14222.0</v>
      </c>
      <c r="O10" s="5" t="n">
        <v>205843.0</v>
      </c>
      <c r="P10" s="5" t="n">
        <v>103112.0</v>
      </c>
      <c r="Q10" s="11" t="n">
        <f si="2" t="shared"/>
        <v>13992.0</v>
      </c>
      <c r="R10" s="6" t="n">
        <f si="0" t="shared"/>
        <v>7.369353916523728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194.0</v>
      </c>
      <c r="E11" s="5" t="n">
        <v>147.0</v>
      </c>
      <c r="F11" s="5" t="n">
        <v>200.0</v>
      </c>
      <c r="G11" s="5" t="n">
        <v>220.0</v>
      </c>
      <c r="H11" s="5" t="n">
        <v>652.0</v>
      </c>
      <c r="I11" s="5" t="n">
        <v>560.0</v>
      </c>
      <c r="J11" s="5" t="n">
        <v>364.0</v>
      </c>
      <c r="K11" s="5" t="n">
        <v>159.0</v>
      </c>
      <c r="L11" s="5" t="n">
        <v>105.0</v>
      </c>
      <c r="M11" s="5" t="n">
        <v>4299.0</v>
      </c>
      <c r="N11" s="11" t="n">
        <f si="1" t="shared"/>
        <v>6900.0</v>
      </c>
      <c r="O11" s="5" t="n">
        <v>6152529.0</v>
      </c>
      <c r="P11" s="5" t="n">
        <v>35494.0</v>
      </c>
      <c r="Q11" s="11" t="n">
        <f si="2" t="shared"/>
        <v>2601.0</v>
      </c>
      <c r="R11" s="6" t="n">
        <f si="0" t="shared"/>
        <v>13.646289888504421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373.0</v>
      </c>
      <c r="E12" s="5" t="n">
        <v>286.0</v>
      </c>
      <c r="F12" s="5" t="n">
        <v>611.0</v>
      </c>
      <c r="G12" s="5" t="n">
        <v>612.0</v>
      </c>
      <c r="H12" s="5" t="n">
        <v>877.0</v>
      </c>
      <c r="I12" s="5" t="n">
        <v>907.0</v>
      </c>
      <c r="J12" s="5" t="n">
        <v>135.0</v>
      </c>
      <c r="K12" s="5" t="n">
        <v>125.0</v>
      </c>
      <c r="L12" s="5" t="n">
        <v>89.0</v>
      </c>
      <c r="M12" s="5" t="n">
        <v>3759.0</v>
      </c>
      <c r="N12" s="11" t="n">
        <f si="1" t="shared"/>
        <v>7774.0</v>
      </c>
      <c r="O12" s="5" t="n">
        <v>4557070.0</v>
      </c>
      <c r="P12" s="5" t="n">
        <v>36878.0</v>
      </c>
      <c r="Q12" s="11" t="n">
        <f si="2" t="shared"/>
        <v>4015.0</v>
      </c>
      <c r="R12" s="6" t="n">
        <f si="0" t="shared"/>
        <v>9.18505603985056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460.0</v>
      </c>
      <c r="E13" s="5" t="n">
        <v>718.0</v>
      </c>
      <c r="F13" s="5" t="n">
        <v>2598.0</v>
      </c>
      <c r="G13" s="5" t="n">
        <v>2189.0</v>
      </c>
      <c r="H13" s="5" t="n">
        <v>1800.0</v>
      </c>
      <c r="I13" s="5" t="n">
        <v>2014.0</v>
      </c>
      <c r="J13" s="5" t="n">
        <v>113.0</v>
      </c>
      <c r="K13" s="5" t="n">
        <v>91.0</v>
      </c>
      <c r="L13" s="5" t="n">
        <v>105.0</v>
      </c>
      <c r="M13" s="5" t="n">
        <v>2276.0</v>
      </c>
      <c r="N13" s="11" t="n">
        <f si="1" t="shared"/>
        <v>12364.0</v>
      </c>
      <c r="O13" s="5" t="n">
        <v>2482628.0</v>
      </c>
      <c r="P13" s="5" t="n">
        <v>67137.0</v>
      </c>
      <c r="Q13" s="11" t="n">
        <f si="2" t="shared"/>
        <v>10088.0</v>
      </c>
      <c r="R13" s="6" t="n">
        <f si="0" t="shared"/>
        <v>6.655134813639968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116.0</v>
      </c>
      <c r="E14" s="5" t="n">
        <v>166.0</v>
      </c>
      <c r="F14" s="5" t="n">
        <v>589.0</v>
      </c>
      <c r="G14" s="5" t="n">
        <v>869.0</v>
      </c>
      <c r="H14" s="5" t="n">
        <v>802.0</v>
      </c>
      <c r="I14" s="5" t="n">
        <v>1004.0</v>
      </c>
      <c r="J14" s="5" t="n">
        <v>430.0</v>
      </c>
      <c r="K14" s="5" t="n">
        <v>422.0</v>
      </c>
      <c r="L14" s="5" t="n">
        <v>638.0</v>
      </c>
      <c r="M14" s="5" t="n">
        <v>9861.0</v>
      </c>
      <c r="N14" s="11" t="n">
        <f si="1" t="shared"/>
        <v>14897.0</v>
      </c>
      <c r="O14" s="5" t="n">
        <v>1.2015127E7</v>
      </c>
      <c r="P14" s="5" t="n">
        <v>103251.0</v>
      </c>
      <c r="Q14" s="11" t="n">
        <f si="2" t="shared"/>
        <v>5036.0</v>
      </c>
      <c r="R14" s="6" t="n">
        <f si="0" t="shared"/>
        <v>20.502581413820494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111.0</v>
      </c>
      <c r="E15" s="5" t="n">
        <f ref="E15:M15" si="3" t="shared">E16-E9-E10-E11-E12-E13-E14</f>
        <v>52.0</v>
      </c>
      <c r="F15" s="5" t="n">
        <f si="3" t="shared"/>
        <v>22.0</v>
      </c>
      <c r="G15" s="5" t="n">
        <f si="3" t="shared"/>
        <v>35.0</v>
      </c>
      <c r="H15" s="5" t="n">
        <f si="3" t="shared"/>
        <v>70.0</v>
      </c>
      <c r="I15" s="5" t="n">
        <f si="3" t="shared"/>
        <v>80.0</v>
      </c>
      <c r="J15" s="5" t="n">
        <f si="3" t="shared"/>
        <v>50.0</v>
      </c>
      <c r="K15" s="5" t="n">
        <f si="3" t="shared"/>
        <v>21.0</v>
      </c>
      <c r="L15" s="5" t="n">
        <f si="3" t="shared"/>
        <v>22.0</v>
      </c>
      <c r="M15" s="5" t="n">
        <f si="3" t="shared"/>
        <v>158.0</v>
      </c>
      <c r="N15" s="5" t="n">
        <f ref="N15" si="4" t="shared">N16-N9-N10-N11-N12-N13-N14</f>
        <v>621.0</v>
      </c>
      <c r="O15" s="5" t="n">
        <f>O16-O9-O10-O11-O12-O13-O14</f>
        <v>71902.0</v>
      </c>
      <c r="P15" s="5" t="n">
        <f>P16-P9-P10-P11-P12-P13-P14</f>
        <v>5562.0</v>
      </c>
      <c r="Q15" s="11" t="n">
        <f si="2" t="shared"/>
        <v>463.0</v>
      </c>
      <c r="R15" s="6" t="n">
        <f si="0" t="shared"/>
        <v>12.012958963282937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1721.0</v>
      </c>
      <c r="E16" s="5" t="n">
        <v>2182.0</v>
      </c>
      <c r="F16" s="5" t="n">
        <v>6209.0</v>
      </c>
      <c r="G16" s="5" t="n">
        <v>7254.0</v>
      </c>
      <c r="H16" s="5" t="n">
        <v>12065.0</v>
      </c>
      <c r="I16" s="5" t="n">
        <v>9507.0</v>
      </c>
      <c r="J16" s="5" t="n">
        <v>2377.0</v>
      </c>
      <c r="K16" s="5" t="n">
        <v>1210.0</v>
      </c>
      <c r="L16" s="5" t="n">
        <v>1201.0</v>
      </c>
      <c r="M16" s="5" t="n">
        <v>21637.0</v>
      </c>
      <c r="N16" s="11" t="n">
        <f ref="N16:N48" si="5" t="shared">SUM(D16:M16)</f>
        <v>65363.0</v>
      </c>
      <c r="O16" s="5" t="n">
        <v>2.6426588E7</v>
      </c>
      <c r="P16" s="5" t="n">
        <v>430732.0</v>
      </c>
      <c r="Q16" s="11" t="n">
        <f si="2" t="shared"/>
        <v>43726.0</v>
      </c>
      <c r="R16" s="6" t="n">
        <f si="0" t="shared"/>
        <v>9.85070667337511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23.0</v>
      </c>
      <c r="E17" s="5" t="n">
        <f ref="E17:M17" si="6" t="shared">E18-E16-E3-E4-E5-E6-E7-E8</f>
        <v>53.0</v>
      </c>
      <c r="F17" s="5" t="n">
        <f si="6" t="shared"/>
        <v>64.0</v>
      </c>
      <c r="G17" s="5" t="n">
        <f si="6" t="shared"/>
        <v>66.0</v>
      </c>
      <c r="H17" s="5" t="n">
        <f si="6" t="shared"/>
        <v>97.0</v>
      </c>
      <c r="I17" s="5" t="n">
        <f si="6" t="shared"/>
        <v>119.0</v>
      </c>
      <c r="J17" s="5" t="n">
        <f si="6" t="shared"/>
        <v>45.0</v>
      </c>
      <c r="K17" s="5" t="n">
        <f si="6" t="shared"/>
        <v>43.0</v>
      </c>
      <c r="L17" s="5" t="n">
        <f si="6" t="shared"/>
        <v>5.0</v>
      </c>
      <c r="M17" s="5" t="n">
        <f si="6" t="shared"/>
        <v>112.0</v>
      </c>
      <c r="N17" s="11" t="n">
        <f si="5" t="shared"/>
        <v>627.0</v>
      </c>
      <c r="O17" s="5" t="n">
        <f>O18-O16-O3-O4-O5-O6-O7-O8</f>
        <v>92878.0</v>
      </c>
      <c r="P17" s="5" t="n">
        <f>P18-P16-P3-P4-P5-P6-P7-P8</f>
        <v>5926.0</v>
      </c>
      <c r="Q17" s="11" t="n">
        <f si="2" t="shared"/>
        <v>515.0</v>
      </c>
      <c r="R17" s="6" t="n">
        <f si="0" t="shared"/>
        <v>11.506796116504855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3307.0</v>
      </c>
      <c r="E18" s="5" t="n">
        <v>8486.0</v>
      </c>
      <c r="F18" s="5" t="n">
        <v>15793.0</v>
      </c>
      <c r="G18" s="5" t="n">
        <v>12961.0</v>
      </c>
      <c r="H18" s="5" t="n">
        <v>17891.0</v>
      </c>
      <c r="I18" s="5" t="n">
        <v>13527.0</v>
      </c>
      <c r="J18" s="5" t="n">
        <v>4425.0</v>
      </c>
      <c r="K18" s="5" t="n">
        <v>2452.0</v>
      </c>
      <c r="L18" s="5" t="n">
        <v>1903.0</v>
      </c>
      <c r="M18" s="5" t="n">
        <v>27564.0</v>
      </c>
      <c r="N18" s="11" t="n">
        <f si="5" t="shared"/>
        <v>108309.0</v>
      </c>
      <c r="O18" s="5" t="n">
        <v>2.8851729E7</v>
      </c>
      <c r="P18" s="5" t="n">
        <v>724715.0</v>
      </c>
      <c r="Q18" s="11" t="n">
        <f si="2" t="shared"/>
        <v>80745.0</v>
      </c>
      <c r="R18" s="6" t="n">
        <f si="0" t="shared"/>
        <v>8.97535451111524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149.0</v>
      </c>
      <c r="E19" s="5" t="n">
        <v>157.0</v>
      </c>
      <c r="F19" s="5" t="n">
        <v>216.0</v>
      </c>
      <c r="G19" s="5" t="n">
        <v>227.0</v>
      </c>
      <c r="H19" s="5" t="n">
        <v>466.0</v>
      </c>
      <c r="I19" s="5" t="n">
        <v>632.0</v>
      </c>
      <c r="J19" s="5" t="n">
        <v>428.0</v>
      </c>
      <c r="K19" s="5" t="n">
        <v>150.0</v>
      </c>
      <c r="L19" s="5" t="n">
        <v>61.0</v>
      </c>
      <c r="M19" s="5" t="n">
        <v>292.0</v>
      </c>
      <c r="N19" s="11" t="n">
        <f si="5" t="shared"/>
        <v>2778.0</v>
      </c>
      <c r="O19" s="5" t="n">
        <v>150994.0</v>
      </c>
      <c r="P19" s="5" t="n">
        <v>31514.0</v>
      </c>
      <c r="Q19" s="11" t="n">
        <f si="2" t="shared"/>
        <v>2486.0</v>
      </c>
      <c r="R19" s="6" t="n">
        <f si="0" t="shared"/>
        <v>12.676588897827836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1045.0</v>
      </c>
      <c r="E20" s="5" t="n">
        <v>882.0</v>
      </c>
      <c r="F20" s="5" t="n">
        <v>1346.0</v>
      </c>
      <c r="G20" s="5" t="n">
        <v>1301.0</v>
      </c>
      <c r="H20" s="5" t="n">
        <v>3261.0</v>
      </c>
      <c r="I20" s="5" t="n">
        <v>4556.0</v>
      </c>
      <c r="J20" s="5" t="n">
        <v>2619.0</v>
      </c>
      <c r="K20" s="5" t="n">
        <v>935.0</v>
      </c>
      <c r="L20" s="5" t="n">
        <v>331.0</v>
      </c>
      <c r="M20" s="5" t="n">
        <v>1777.0</v>
      </c>
      <c r="N20" s="11" t="n">
        <f si="5" t="shared"/>
        <v>18053.0</v>
      </c>
      <c r="O20" s="5" t="n">
        <v>811727.0</v>
      </c>
      <c r="P20" s="5" t="n">
        <v>201761.0</v>
      </c>
      <c r="Q20" s="11" t="n">
        <f si="2" t="shared"/>
        <v>16276.0</v>
      </c>
      <c r="R20" s="6" t="n">
        <f si="0" t="shared"/>
        <v>12.396227574342591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1.0</v>
      </c>
      <c r="E21" s="5" t="n">
        <v>2.0</v>
      </c>
      <c r="F21" s="5" t="n">
        <v>8.0</v>
      </c>
      <c r="G21" s="5" t="n">
        <v>4.0</v>
      </c>
      <c r="H21" s="5" t="n">
        <v>19.0</v>
      </c>
      <c r="I21" s="5" t="n">
        <v>25.0</v>
      </c>
      <c r="J21" s="5" t="n">
        <v>18.0</v>
      </c>
      <c r="K21" s="5" t="n">
        <v>9.0</v>
      </c>
      <c r="L21" s="5" t="n">
        <v>2.0</v>
      </c>
      <c r="M21" s="5" t="n">
        <v>17.0</v>
      </c>
      <c r="N21" s="11" t="n">
        <f si="5" t="shared"/>
        <v>105.0</v>
      </c>
      <c r="O21" s="5" t="n">
        <v>12287.0</v>
      </c>
      <c r="P21" s="5" t="n">
        <v>1383.0</v>
      </c>
      <c r="Q21" s="11" t="n">
        <f si="2" t="shared"/>
        <v>88.0</v>
      </c>
      <c r="R21" s="6" t="n">
        <f si="0" t="shared"/>
        <v>15.715909090909092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1.0</v>
      </c>
      <c r="E22" s="5" t="n">
        <v>7.0</v>
      </c>
      <c r="F22" s="5" t="n">
        <v>11.0</v>
      </c>
      <c r="G22" s="5" t="n">
        <v>11.0</v>
      </c>
      <c r="H22" s="5" t="n">
        <v>16.0</v>
      </c>
      <c r="I22" s="5" t="n">
        <v>11.0</v>
      </c>
      <c r="J22" s="5" t="n">
        <v>6.0</v>
      </c>
      <c r="K22" s="5" t="n">
        <v>6.0</v>
      </c>
      <c r="L22" s="5" t="n">
        <v>7.0</v>
      </c>
      <c r="M22" s="5" t="n">
        <v>22.0</v>
      </c>
      <c r="N22" s="11" t="n">
        <f si="5" t="shared"/>
        <v>98.0</v>
      </c>
      <c r="O22" s="5" t="n">
        <v>14844.0</v>
      </c>
      <c r="P22" s="5" t="n">
        <v>1216.0</v>
      </c>
      <c r="Q22" s="11" t="n">
        <f si="2" t="shared"/>
        <v>76.0</v>
      </c>
      <c r="R22" s="6" t="n">
        <f si="0" t="shared"/>
        <v>16.0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0.0</v>
      </c>
      <c r="E23" s="5" t="n">
        <v>0.0</v>
      </c>
      <c r="F23" s="5" t="n">
        <v>1.0</v>
      </c>
      <c r="G23" s="5" t="n">
        <v>0.0</v>
      </c>
      <c r="H23" s="5" t="n">
        <v>1.0</v>
      </c>
      <c r="I23" s="5" t="n">
        <v>1.0</v>
      </c>
      <c r="J23" s="5" t="n">
        <v>3.0</v>
      </c>
      <c r="K23" s="5" t="n">
        <v>2.0</v>
      </c>
      <c r="L23" s="5" t="n">
        <v>1.0</v>
      </c>
      <c r="M23" s="5" t="n">
        <v>6.0</v>
      </c>
      <c r="N23" s="11" t="n">
        <f si="5" t="shared"/>
        <v>15.0</v>
      </c>
      <c r="O23" s="5" t="n">
        <v>4624.0</v>
      </c>
      <c r="P23" s="5" t="n">
        <v>240.0</v>
      </c>
      <c r="Q23" s="11" t="n">
        <f si="2" t="shared"/>
        <v>9.0</v>
      </c>
      <c r="R23" s="6" t="n">
        <f si="0" t="shared"/>
        <v>26.666666666666668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4.0</v>
      </c>
      <c r="E24" s="5" t="n">
        <f ref="E24:M24" si="7" t="shared">E25-E19-E20-E21-E22-E23</f>
        <v>12.0</v>
      </c>
      <c r="F24" s="5" t="n">
        <f si="7" t="shared"/>
        <v>24.0</v>
      </c>
      <c r="G24" s="5" t="n">
        <f si="7" t="shared"/>
        <v>32.0</v>
      </c>
      <c r="H24" s="5" t="n">
        <f si="7" t="shared"/>
        <v>61.0</v>
      </c>
      <c r="I24" s="5" t="n">
        <f si="7" t="shared"/>
        <v>105.0</v>
      </c>
      <c r="J24" s="5" t="n">
        <f si="7" t="shared"/>
        <v>76.0</v>
      </c>
      <c r="K24" s="5" t="n">
        <f si="7" t="shared"/>
        <v>24.0</v>
      </c>
      <c r="L24" s="5" t="n">
        <f si="7" t="shared"/>
        <v>78.0</v>
      </c>
      <c r="M24" s="5" t="n">
        <f si="7" t="shared"/>
        <v>114.0</v>
      </c>
      <c r="N24" s="11" t="n">
        <f si="5" t="shared"/>
        <v>530.0</v>
      </c>
      <c r="O24" s="5" t="n">
        <f>O25-O19-O20-O21-O22-O23</f>
        <v>89118.0</v>
      </c>
      <c r="P24" s="5" t="n">
        <f>P25-P19-P20-P21-P22-P23</f>
        <v>10794.0</v>
      </c>
      <c r="Q24" s="11" t="n">
        <f si="2" t="shared"/>
        <v>416.0</v>
      </c>
      <c r="R24" s="6" t="n">
        <f si="0" t="shared"/>
        <v>25.947115384615383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1200.0</v>
      </c>
      <c r="E25" s="5" t="n">
        <v>1060.0</v>
      </c>
      <c r="F25" s="5" t="n">
        <v>1606.0</v>
      </c>
      <c r="G25" s="5" t="n">
        <v>1575.0</v>
      </c>
      <c r="H25" s="5" t="n">
        <v>3824.0</v>
      </c>
      <c r="I25" s="5" t="n">
        <v>5330.0</v>
      </c>
      <c r="J25" s="5" t="n">
        <v>3150.0</v>
      </c>
      <c r="K25" s="5" t="n">
        <v>1126.0</v>
      </c>
      <c r="L25" s="5" t="n">
        <v>480.0</v>
      </c>
      <c r="M25" s="5" t="n">
        <v>2228.0</v>
      </c>
      <c r="N25" s="11" t="n">
        <f si="5" t="shared"/>
        <v>21579.0</v>
      </c>
      <c r="O25" s="5" t="n">
        <v>1083594.0</v>
      </c>
      <c r="P25" s="5" t="n">
        <v>246908.0</v>
      </c>
      <c r="Q25" s="11" t="n">
        <f si="2" t="shared"/>
        <v>19351.0</v>
      </c>
      <c r="R25" s="6" t="n">
        <f si="0" t="shared"/>
        <v>12.759443956384683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7.0</v>
      </c>
      <c r="E26" s="5" t="n">
        <v>30.0</v>
      </c>
      <c r="F26" s="5" t="n">
        <v>23.0</v>
      </c>
      <c r="G26" s="5" t="n">
        <v>30.0</v>
      </c>
      <c r="H26" s="5" t="n">
        <v>38.0</v>
      </c>
      <c r="I26" s="5" t="n">
        <v>62.0</v>
      </c>
      <c r="J26" s="5" t="n">
        <v>32.0</v>
      </c>
      <c r="K26" s="5" t="n">
        <v>18.0</v>
      </c>
      <c r="L26" s="5" t="n">
        <v>16.0</v>
      </c>
      <c r="M26" s="5" t="n">
        <v>40.0</v>
      </c>
      <c r="N26" s="11" t="n">
        <f si="5" t="shared"/>
        <v>296.0</v>
      </c>
      <c r="O26" s="5" t="n">
        <v>12944.0</v>
      </c>
      <c r="P26" s="5" t="n">
        <v>3904.0</v>
      </c>
      <c r="Q26" s="11" t="n">
        <f si="2" t="shared"/>
        <v>256.0</v>
      </c>
      <c r="R26" s="6" t="n">
        <f si="0" t="shared"/>
        <v>15.25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83.0</v>
      </c>
      <c r="E27" s="5" t="n">
        <v>142.0</v>
      </c>
      <c r="F27" s="5" t="n">
        <v>148.0</v>
      </c>
      <c r="G27" s="5" t="n">
        <v>100.0</v>
      </c>
      <c r="H27" s="5" t="n">
        <v>263.0</v>
      </c>
      <c r="I27" s="5" t="n">
        <v>306.0</v>
      </c>
      <c r="J27" s="5" t="n">
        <v>229.0</v>
      </c>
      <c r="K27" s="5" t="n">
        <v>82.0</v>
      </c>
      <c r="L27" s="5" t="n">
        <v>72.0</v>
      </c>
      <c r="M27" s="5" t="n">
        <v>206.0</v>
      </c>
      <c r="N27" s="11" t="n">
        <f si="5" t="shared"/>
        <v>1631.0</v>
      </c>
      <c r="O27" s="5" t="n">
        <v>83405.0</v>
      </c>
      <c r="P27" s="5" t="n">
        <v>19918.0</v>
      </c>
      <c r="Q27" s="11" t="n">
        <f si="2" t="shared"/>
        <v>1425.0</v>
      </c>
      <c r="R27" s="6" t="n">
        <f si="0" t="shared"/>
        <v>13.977543859649122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76.0</v>
      </c>
      <c r="E28" s="5" t="n">
        <v>161.0</v>
      </c>
      <c r="F28" s="5" t="n">
        <v>246.0</v>
      </c>
      <c r="G28" s="5" t="n">
        <v>164.0</v>
      </c>
      <c r="H28" s="5" t="n">
        <v>368.0</v>
      </c>
      <c r="I28" s="5" t="n">
        <v>447.0</v>
      </c>
      <c r="J28" s="5" t="n">
        <v>306.0</v>
      </c>
      <c r="K28" s="5" t="n">
        <v>144.0</v>
      </c>
      <c r="L28" s="5" t="n">
        <v>58.0</v>
      </c>
      <c r="M28" s="5" t="n">
        <v>224.0</v>
      </c>
      <c r="N28" s="11" t="n">
        <f si="5" t="shared"/>
        <v>2194.0</v>
      </c>
      <c r="O28" s="5" t="n">
        <v>65153.0</v>
      </c>
      <c r="P28" s="5" t="n">
        <v>26031.0</v>
      </c>
      <c r="Q28" s="11" t="n">
        <f si="2" t="shared"/>
        <v>1970.0</v>
      </c>
      <c r="R28" s="6" t="n">
        <f si="0" t="shared"/>
        <v>13.213705583756346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36.0</v>
      </c>
      <c r="E29" s="5" t="n">
        <v>90.0</v>
      </c>
      <c r="F29" s="5" t="n">
        <v>108.0</v>
      </c>
      <c r="G29" s="5" t="n">
        <v>73.0</v>
      </c>
      <c r="H29" s="5" t="n">
        <v>149.0</v>
      </c>
      <c r="I29" s="5" t="n">
        <v>102.0</v>
      </c>
      <c r="J29" s="5" t="n">
        <v>68.0</v>
      </c>
      <c r="K29" s="5" t="n">
        <v>41.0</v>
      </c>
      <c r="L29" s="5" t="n">
        <v>12.0</v>
      </c>
      <c r="M29" s="5" t="n">
        <v>63.0</v>
      </c>
      <c r="N29" s="11" t="n">
        <f si="5" t="shared"/>
        <v>742.0</v>
      </c>
      <c r="O29" s="5" t="n">
        <v>21838.0</v>
      </c>
      <c r="P29" s="5" t="n">
        <v>7057.0</v>
      </c>
      <c r="Q29" s="11" t="n">
        <f si="2" t="shared"/>
        <v>679.0</v>
      </c>
      <c r="R29" s="6" t="n">
        <f si="0" t="shared"/>
        <v>10.393225331369662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31.0</v>
      </c>
      <c r="E30" s="5" t="n">
        <v>91.0</v>
      </c>
      <c r="F30" s="5" t="n">
        <v>90.0</v>
      </c>
      <c r="G30" s="5" t="n">
        <v>85.0</v>
      </c>
      <c r="H30" s="5" t="n">
        <v>189.0</v>
      </c>
      <c r="I30" s="5" t="n">
        <v>187.0</v>
      </c>
      <c r="J30" s="5" t="n">
        <v>120.0</v>
      </c>
      <c r="K30" s="5" t="n">
        <v>60.0</v>
      </c>
      <c r="L30" s="5" t="n">
        <v>33.0</v>
      </c>
      <c r="M30" s="5" t="n">
        <v>133.0</v>
      </c>
      <c r="N30" s="11" t="n">
        <f si="5" t="shared"/>
        <v>1019.0</v>
      </c>
      <c r="O30" s="5" t="n">
        <v>28523.0</v>
      </c>
      <c r="P30" s="5" t="n">
        <v>11725.0</v>
      </c>
      <c r="Q30" s="11" t="n">
        <f si="2" t="shared"/>
        <v>886.0</v>
      </c>
      <c r="R30" s="6" t="n">
        <f si="0" t="shared"/>
        <v>13.233634311512416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12.0</v>
      </c>
      <c r="E31" s="5" t="n">
        <v>23.0</v>
      </c>
      <c r="F31" s="5" t="n">
        <v>25.0</v>
      </c>
      <c r="G31" s="5" t="n">
        <v>41.0</v>
      </c>
      <c r="H31" s="5" t="n">
        <v>61.0</v>
      </c>
      <c r="I31" s="5" t="n">
        <v>73.0</v>
      </c>
      <c r="J31" s="5" t="n">
        <v>61.0</v>
      </c>
      <c r="K31" s="5" t="n">
        <v>18.0</v>
      </c>
      <c r="L31" s="5" t="n">
        <v>16.0</v>
      </c>
      <c r="M31" s="5" t="n">
        <v>17.0</v>
      </c>
      <c r="N31" s="11" t="n">
        <f si="5" t="shared"/>
        <v>347.0</v>
      </c>
      <c r="O31" s="5" t="n">
        <v>9064.0</v>
      </c>
      <c r="P31" s="5" t="n">
        <v>4856.0</v>
      </c>
      <c r="Q31" s="11" t="n">
        <f si="2" t="shared"/>
        <v>330.0</v>
      </c>
      <c r="R31" s="6" t="n">
        <f si="0" t="shared"/>
        <v>14.715151515151515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14.0</v>
      </c>
      <c r="E32" s="5" t="n">
        <v>44.0</v>
      </c>
      <c r="F32" s="5" t="n">
        <v>44.0</v>
      </c>
      <c r="G32" s="5" t="n">
        <v>42.0</v>
      </c>
      <c r="H32" s="5" t="n">
        <v>67.0</v>
      </c>
      <c r="I32" s="5" t="n">
        <v>74.0</v>
      </c>
      <c r="J32" s="5" t="n">
        <v>18.0</v>
      </c>
      <c r="K32" s="5" t="n">
        <v>23.0</v>
      </c>
      <c r="L32" s="5" t="n">
        <v>27.0</v>
      </c>
      <c r="M32" s="5" t="n">
        <v>45.0</v>
      </c>
      <c r="N32" s="11" t="n">
        <f si="5" t="shared"/>
        <v>398.0</v>
      </c>
      <c r="O32" s="5" t="n">
        <v>23315.0</v>
      </c>
      <c r="P32" s="5" t="n">
        <v>5032.0</v>
      </c>
      <c r="Q32" s="11" t="n">
        <f si="2" t="shared"/>
        <v>353.0</v>
      </c>
      <c r="R32" s="6" t="n">
        <f si="0" t="shared"/>
        <v>14.254957507082153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115.0</v>
      </c>
      <c r="E33" s="5" t="n">
        <v>200.0</v>
      </c>
      <c r="F33" s="5" t="n">
        <v>205.0</v>
      </c>
      <c r="G33" s="5" t="n">
        <v>187.0</v>
      </c>
      <c r="H33" s="5" t="n">
        <v>353.0</v>
      </c>
      <c r="I33" s="5" t="n">
        <v>316.0</v>
      </c>
      <c r="J33" s="5" t="n">
        <v>278.0</v>
      </c>
      <c r="K33" s="5" t="n">
        <v>228.0</v>
      </c>
      <c r="L33" s="5" t="n">
        <v>69.0</v>
      </c>
      <c r="M33" s="5" t="n">
        <v>276.0</v>
      </c>
      <c r="N33" s="11" t="n">
        <f si="5" t="shared"/>
        <v>2227.0</v>
      </c>
      <c r="O33" s="5" t="n">
        <v>145020.0</v>
      </c>
      <c r="P33" s="5" t="n">
        <v>28384.0</v>
      </c>
      <c r="Q33" s="11" t="n">
        <f si="2" t="shared"/>
        <v>1951.0</v>
      </c>
      <c r="R33" s="6" t="n">
        <f si="0" t="shared"/>
        <v>14.548436699128652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15.0</v>
      </c>
      <c r="E34" s="5" t="n">
        <v>22.0</v>
      </c>
      <c r="F34" s="5" t="n">
        <v>30.0</v>
      </c>
      <c r="G34" s="5" t="n">
        <v>12.0</v>
      </c>
      <c r="H34" s="5" t="n">
        <v>125.0</v>
      </c>
      <c r="I34" s="5" t="n">
        <v>75.0</v>
      </c>
      <c r="J34" s="5" t="n">
        <v>54.0</v>
      </c>
      <c r="K34" s="5" t="n">
        <v>14.0</v>
      </c>
      <c r="L34" s="5" t="n">
        <v>9.0</v>
      </c>
      <c r="M34" s="5" t="n">
        <v>35.0</v>
      </c>
      <c r="N34" s="11" t="n">
        <f si="5" t="shared"/>
        <v>391.0</v>
      </c>
      <c r="O34" s="5" t="n">
        <v>7957.0</v>
      </c>
      <c r="P34" s="5" t="n">
        <v>4245.0</v>
      </c>
      <c r="Q34" s="11" t="n">
        <f si="2" t="shared"/>
        <v>356.0</v>
      </c>
      <c r="R34" s="6" t="n">
        <f si="0" t="shared"/>
        <v>11.924157303370787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10.0</v>
      </c>
      <c r="E35" s="5" t="n">
        <v>10.0</v>
      </c>
      <c r="F35" s="5" t="n">
        <v>2.0</v>
      </c>
      <c r="G35" s="5" t="n">
        <v>7.0</v>
      </c>
      <c r="H35" s="5" t="n">
        <v>4.0</v>
      </c>
      <c r="I35" s="5" t="n">
        <v>6.0</v>
      </c>
      <c r="J35" s="5" t="n">
        <v>0.0</v>
      </c>
      <c r="K35" s="5" t="n">
        <v>4.0</v>
      </c>
      <c r="L35" s="5" t="n">
        <v>0.0</v>
      </c>
      <c r="M35" s="5" t="n">
        <v>5.0</v>
      </c>
      <c r="N35" s="11" t="n">
        <f si="5" t="shared"/>
        <v>48.0</v>
      </c>
      <c r="O35" s="5" t="n">
        <v>608.0</v>
      </c>
      <c r="P35" s="5" t="n">
        <v>341.0</v>
      </c>
      <c r="Q35" s="11" t="n">
        <f si="2" t="shared"/>
        <v>43.0</v>
      </c>
      <c r="R35" s="6" t="n">
        <f si="0" t="shared"/>
        <v>7.930232558139535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17.0</v>
      </c>
      <c r="E36" s="5" t="n">
        <v>23.0</v>
      </c>
      <c r="F36" s="5" t="n">
        <v>48.0</v>
      </c>
      <c r="G36" s="5" t="n">
        <v>43.0</v>
      </c>
      <c r="H36" s="5" t="n">
        <v>42.0</v>
      </c>
      <c r="I36" s="5" t="n">
        <v>46.0</v>
      </c>
      <c r="J36" s="5" t="n">
        <v>27.0</v>
      </c>
      <c r="K36" s="5" t="n">
        <v>18.0</v>
      </c>
      <c r="L36" s="5" t="n">
        <v>17.0</v>
      </c>
      <c r="M36" s="5" t="n">
        <v>26.0</v>
      </c>
      <c r="N36" s="11" t="n">
        <f si="5" t="shared"/>
        <v>307.0</v>
      </c>
      <c r="O36" s="5" t="n">
        <v>11332.0</v>
      </c>
      <c r="P36" s="5" t="n">
        <v>3821.0</v>
      </c>
      <c r="Q36" s="11" t="n">
        <f si="2" t="shared"/>
        <v>281.0</v>
      </c>
      <c r="R36" s="6" t="n">
        <f si="0" t="shared"/>
        <v>13.597864768683275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4.0</v>
      </c>
      <c r="E37" s="5" t="n">
        <v>4.0</v>
      </c>
      <c r="F37" s="5" t="n">
        <v>6.0</v>
      </c>
      <c r="G37" s="5" t="n">
        <v>6.0</v>
      </c>
      <c r="H37" s="5" t="n">
        <v>26.0</v>
      </c>
      <c r="I37" s="5" t="n">
        <v>30.0</v>
      </c>
      <c r="J37" s="5" t="n">
        <v>29.0</v>
      </c>
      <c r="K37" s="5" t="n">
        <v>15.0</v>
      </c>
      <c r="L37" s="5" t="n">
        <v>18.0</v>
      </c>
      <c r="M37" s="5" t="n">
        <v>45.0</v>
      </c>
      <c r="N37" s="11" t="n">
        <f si="5" t="shared"/>
        <v>183.0</v>
      </c>
      <c r="O37" s="5" t="n">
        <v>20573.0</v>
      </c>
      <c r="P37" s="5" t="n">
        <v>3336.0</v>
      </c>
      <c r="Q37" s="11" t="n">
        <f si="2" t="shared"/>
        <v>138.0</v>
      </c>
      <c r="R37" s="6" t="n">
        <f si="0" t="shared"/>
        <v>24.17391304347826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126.0</v>
      </c>
      <c r="E38" s="5" t="n">
        <f ref="E38:M38" si="8" t="shared">E39-E26-E27-E28-E29-E30-E31-E32-E33-E34-E35-E36-E37</f>
        <v>138.0</v>
      </c>
      <c r="F38" s="5" t="n">
        <f si="8" t="shared"/>
        <v>148.0</v>
      </c>
      <c r="G38" s="5" t="n">
        <f si="8" t="shared"/>
        <v>141.0</v>
      </c>
      <c r="H38" s="5" t="n">
        <f si="8" t="shared"/>
        <v>335.0</v>
      </c>
      <c r="I38" s="5" t="n">
        <f si="8" t="shared"/>
        <v>278.0</v>
      </c>
      <c r="J38" s="5" t="n">
        <f si="8" t="shared"/>
        <v>176.0</v>
      </c>
      <c r="K38" s="5" t="n">
        <f si="8" t="shared"/>
        <v>163.0</v>
      </c>
      <c r="L38" s="5" t="n">
        <f si="8" t="shared"/>
        <v>84.0</v>
      </c>
      <c r="M38" s="5" t="n">
        <f si="8" t="shared"/>
        <v>343.0</v>
      </c>
      <c r="N38" s="11" t="n">
        <f si="5" t="shared"/>
        <v>1932.0</v>
      </c>
      <c r="O38" s="5" t="n">
        <f>O39-O26-O27-O28-O29-O30-O31-O32-O33-O34-O35-O36-O37</f>
        <v>91221.0</v>
      </c>
      <c r="P38" s="5" t="n">
        <f>P39-P26-P27-P28-P29-P30-P31-P32-P33-P34-P35-P36-P37</f>
        <v>23376.0</v>
      </c>
      <c r="Q38" s="11" t="n">
        <f si="2" t="shared"/>
        <v>1589.0</v>
      </c>
      <c r="R38" s="6" t="n">
        <f si="0" t="shared"/>
        <v>14.711139081183134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546.0</v>
      </c>
      <c r="E39" s="5" t="n">
        <v>978.0</v>
      </c>
      <c r="F39" s="5" t="n">
        <v>1123.0</v>
      </c>
      <c r="G39" s="5" t="n">
        <v>931.0</v>
      </c>
      <c r="H39" s="5" t="n">
        <v>2020.0</v>
      </c>
      <c r="I39" s="5" t="n">
        <v>2002.0</v>
      </c>
      <c r="J39" s="5" t="n">
        <v>1398.0</v>
      </c>
      <c r="K39" s="5" t="n">
        <v>828.0</v>
      </c>
      <c r="L39" s="5" t="n">
        <v>431.0</v>
      </c>
      <c r="M39" s="5" t="n">
        <v>1458.0</v>
      </c>
      <c r="N39" s="11" t="n">
        <f si="5" t="shared"/>
        <v>11715.0</v>
      </c>
      <c r="O39" s="5" t="n">
        <v>520953.0</v>
      </c>
      <c r="P39" s="5" t="n">
        <v>142026.0</v>
      </c>
      <c r="Q39" s="11" t="n">
        <f si="2" t="shared"/>
        <v>10257.0</v>
      </c>
      <c r="R39" s="6" t="n">
        <f si="0" t="shared"/>
        <v>13.84673881251828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107.0</v>
      </c>
      <c r="E40" s="5" t="n">
        <v>126.0</v>
      </c>
      <c r="F40" s="5" t="n">
        <v>165.0</v>
      </c>
      <c r="G40" s="5" t="n">
        <v>171.0</v>
      </c>
      <c r="H40" s="5" t="n">
        <v>364.0</v>
      </c>
      <c r="I40" s="5" t="n">
        <v>450.0</v>
      </c>
      <c r="J40" s="5" t="n">
        <v>303.0</v>
      </c>
      <c r="K40" s="5" t="n">
        <v>121.0</v>
      </c>
      <c r="L40" s="5" t="n">
        <v>34.0</v>
      </c>
      <c r="M40" s="5" t="n">
        <v>190.0</v>
      </c>
      <c r="N40" s="11" t="n">
        <f si="5" t="shared"/>
        <v>2031.0</v>
      </c>
      <c r="O40" s="5" t="n">
        <v>95502.0</v>
      </c>
      <c r="P40" s="5" t="n">
        <v>22684.0</v>
      </c>
      <c r="Q40" s="11" t="n">
        <f si="2" t="shared"/>
        <v>1841.0</v>
      </c>
      <c r="R40" s="6" t="n">
        <f si="0" t="shared"/>
        <v>12.321564367191744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52.0</v>
      </c>
      <c r="E41" s="5" t="n">
        <v>31.0</v>
      </c>
      <c r="F41" s="5" t="n">
        <v>25.0</v>
      </c>
      <c r="G41" s="5" t="n">
        <v>31.0</v>
      </c>
      <c r="H41" s="5" t="n">
        <v>56.0</v>
      </c>
      <c r="I41" s="5" t="n">
        <v>79.0</v>
      </c>
      <c r="J41" s="5" t="n">
        <v>56.0</v>
      </c>
      <c r="K41" s="5" t="n">
        <v>27.0</v>
      </c>
      <c r="L41" s="5" t="n">
        <v>13.0</v>
      </c>
      <c r="M41" s="5" t="n">
        <v>87.0</v>
      </c>
      <c r="N41" s="11" t="n">
        <f si="5" t="shared"/>
        <v>457.0</v>
      </c>
      <c r="O41" s="5" t="n">
        <v>37428.0</v>
      </c>
      <c r="P41" s="5" t="n">
        <v>4854.0</v>
      </c>
      <c r="Q41" s="11" t="n">
        <f si="2" t="shared"/>
        <v>370.0</v>
      </c>
      <c r="R41" s="6" t="n">
        <f si="0" t="shared"/>
        <v>13.118918918918919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2.0</v>
      </c>
      <c r="E42" s="5" t="n">
        <f ref="E42:M42" si="9" t="shared">E43-E40-E41</f>
        <v>0.0</v>
      </c>
      <c r="F42" s="5" t="n">
        <f si="9" t="shared"/>
        <v>9.0</v>
      </c>
      <c r="G42" s="5" t="n">
        <f si="9" t="shared"/>
        <v>2.0</v>
      </c>
      <c r="H42" s="5" t="n">
        <f si="9" t="shared"/>
        <v>47.0</v>
      </c>
      <c r="I42" s="5" t="n">
        <f si="9" t="shared"/>
        <v>15.0</v>
      </c>
      <c r="J42" s="5" t="n">
        <f si="9" t="shared"/>
        <v>15.0</v>
      </c>
      <c r="K42" s="5" t="n">
        <f si="9" t="shared"/>
        <v>18.0</v>
      </c>
      <c r="L42" s="5" t="n">
        <f si="9" t="shared"/>
        <v>0.0</v>
      </c>
      <c r="M42" s="5" t="n">
        <f si="9" t="shared"/>
        <v>3.0</v>
      </c>
      <c r="N42" s="11" t="n">
        <f si="5" t="shared"/>
        <v>111.0</v>
      </c>
      <c r="O42" s="5" t="n">
        <f>O43-O40-O41</f>
        <v>3006.0</v>
      </c>
      <c r="P42" s="5" t="n">
        <f>P43-P40-P41</f>
        <v>1611.0</v>
      </c>
      <c r="Q42" s="11" t="n">
        <f si="2" t="shared"/>
        <v>108.0</v>
      </c>
      <c r="R42" s="6" t="n">
        <f si="0" t="shared"/>
        <v>14.916666666666666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161.0</v>
      </c>
      <c r="E43" s="5" t="n">
        <v>157.0</v>
      </c>
      <c r="F43" s="5" t="n">
        <v>199.0</v>
      </c>
      <c r="G43" s="5" t="n">
        <v>204.0</v>
      </c>
      <c r="H43" s="5" t="n">
        <v>467.0</v>
      </c>
      <c r="I43" s="5" t="n">
        <v>544.0</v>
      </c>
      <c r="J43" s="5" t="n">
        <v>374.0</v>
      </c>
      <c r="K43" s="5" t="n">
        <v>166.0</v>
      </c>
      <c r="L43" s="5" t="n">
        <v>47.0</v>
      </c>
      <c r="M43" s="5" t="n">
        <v>280.0</v>
      </c>
      <c r="N43" s="11" t="n">
        <f si="5" t="shared"/>
        <v>2599.0</v>
      </c>
      <c r="O43" s="5" t="n">
        <v>135936.0</v>
      </c>
      <c r="P43" s="5" t="n">
        <v>29149.0</v>
      </c>
      <c r="Q43" s="11" t="n">
        <f si="2" t="shared"/>
        <v>2319.0</v>
      </c>
      <c r="R43" s="6" t="n">
        <f si="0" t="shared"/>
        <v>12.569642087106512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2.0</v>
      </c>
      <c r="E44" s="8" t="n">
        <v>4.0</v>
      </c>
      <c r="F44" s="8" t="n">
        <v>7.0</v>
      </c>
      <c r="G44" s="8" t="n">
        <v>5.0</v>
      </c>
      <c r="H44" s="8" t="n">
        <v>9.0</v>
      </c>
      <c r="I44" s="8" t="n">
        <v>16.0</v>
      </c>
      <c r="J44" s="8" t="n">
        <v>14.0</v>
      </c>
      <c r="K44" s="8" t="n">
        <v>19.0</v>
      </c>
      <c r="L44" s="8" t="n">
        <v>4.0</v>
      </c>
      <c r="M44" s="8" t="n">
        <v>54.0</v>
      </c>
      <c r="N44" s="11" t="n">
        <f si="5" t="shared"/>
        <v>134.0</v>
      </c>
      <c r="O44" s="8" t="n">
        <v>36986.0</v>
      </c>
      <c r="P44" s="8" t="n">
        <v>1793.0</v>
      </c>
      <c r="Q44" s="11" t="n">
        <f si="2" t="shared"/>
        <v>80.0</v>
      </c>
      <c r="R44" s="6" t="n">
        <f si="0" t="shared"/>
        <v>22.4125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3.0</v>
      </c>
      <c r="E45" s="8" t="n">
        <f ref="E45:M45" si="10" t="shared">E46-E44</f>
        <v>3.0</v>
      </c>
      <c r="F45" s="8" t="n">
        <f si="10" t="shared"/>
        <v>16.0</v>
      </c>
      <c r="G45" s="8" t="n">
        <f si="10" t="shared"/>
        <v>7.0</v>
      </c>
      <c r="H45" s="8" t="n">
        <f si="10" t="shared"/>
        <v>31.0</v>
      </c>
      <c r="I45" s="8" t="n">
        <f si="10" t="shared"/>
        <v>23.0</v>
      </c>
      <c r="J45" s="8" t="n">
        <f si="10" t="shared"/>
        <v>13.0</v>
      </c>
      <c r="K45" s="8" t="n">
        <f si="10" t="shared"/>
        <v>23.0</v>
      </c>
      <c r="L45" s="8" t="n">
        <f si="10" t="shared"/>
        <v>7.0</v>
      </c>
      <c r="M45" s="8" t="n">
        <f si="10" t="shared"/>
        <v>52.0</v>
      </c>
      <c r="N45" s="11" t="n">
        <f si="5" t="shared"/>
        <v>178.0</v>
      </c>
      <c r="O45" s="8" t="n">
        <f>O46-O44</f>
        <v>36039.0</v>
      </c>
      <c r="P45" s="8" t="n">
        <f>P46-P44</f>
        <v>2311.0</v>
      </c>
      <c r="Q45" s="11" t="n">
        <f si="2" t="shared"/>
        <v>126.0</v>
      </c>
      <c r="R45" s="6" t="n">
        <f si="0" t="shared"/>
        <v>18.341269841269842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5.0</v>
      </c>
      <c r="E46" s="8" t="n">
        <v>7.0</v>
      </c>
      <c r="F46" s="8" t="n">
        <v>23.0</v>
      </c>
      <c r="G46" s="8" t="n">
        <v>12.0</v>
      </c>
      <c r="H46" s="8" t="n">
        <v>40.0</v>
      </c>
      <c r="I46" s="8" t="n">
        <v>39.0</v>
      </c>
      <c r="J46" s="8" t="n">
        <v>27.0</v>
      </c>
      <c r="K46" s="8" t="n">
        <v>42.0</v>
      </c>
      <c r="L46" s="8" t="n">
        <v>11.0</v>
      </c>
      <c r="M46" s="8" t="n">
        <v>106.0</v>
      </c>
      <c r="N46" s="11" t="n">
        <f si="5" t="shared"/>
        <v>312.0</v>
      </c>
      <c r="O46" s="8" t="n">
        <v>73025.0</v>
      </c>
      <c r="P46" s="8" t="n">
        <v>4104.0</v>
      </c>
      <c r="Q46" s="11" t="n">
        <f si="2" t="shared"/>
        <v>206.0</v>
      </c>
      <c r="R46" s="6" t="n">
        <f si="0" t="shared"/>
        <v>19.92233009708738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0.0</v>
      </c>
      <c r="E47" s="5" t="n">
        <v>1.0</v>
      </c>
      <c r="F47" s="5" t="n">
        <v>3.0</v>
      </c>
      <c r="G47" s="5" t="n">
        <v>4.0</v>
      </c>
      <c r="H47" s="5" t="n">
        <v>4.0</v>
      </c>
      <c r="I47" s="5" t="n">
        <v>9.0</v>
      </c>
      <c r="J47" s="5" t="n">
        <v>3.0</v>
      </c>
      <c r="K47" s="5" t="n">
        <v>4.0</v>
      </c>
      <c r="L47" s="5" t="n">
        <v>1.0</v>
      </c>
      <c r="M47" s="5" t="n">
        <v>18.0</v>
      </c>
      <c r="N47" s="11" t="n">
        <f si="5" t="shared"/>
        <v>47.0</v>
      </c>
      <c r="O47" s="5" t="n">
        <v>8337.0</v>
      </c>
      <c r="P47" s="5" t="n">
        <v>537.0</v>
      </c>
      <c r="Q47" s="11" t="n">
        <f si="2" t="shared"/>
        <v>29.0</v>
      </c>
      <c r="R47" s="6" t="n">
        <f si="0" t="shared"/>
        <v>18.517241379310345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5219.0</v>
      </c>
      <c r="E48" s="5" t="n">
        <f ref="E48:M48" si="11" t="shared">E47+E46+E43+E39+E25+E18</f>
        <v>10689.0</v>
      </c>
      <c r="F48" s="5" t="n">
        <f si="11" t="shared"/>
        <v>18747.0</v>
      </c>
      <c r="G48" s="5" t="n">
        <f si="11" t="shared"/>
        <v>15687.0</v>
      </c>
      <c r="H48" s="5" t="n">
        <f si="11" t="shared"/>
        <v>24246.0</v>
      </c>
      <c r="I48" s="5" t="n">
        <f si="11" t="shared"/>
        <v>21451.0</v>
      </c>
      <c r="J48" s="5" t="n">
        <f si="11" t="shared"/>
        <v>9377.0</v>
      </c>
      <c r="K48" s="5" t="n">
        <f si="11" t="shared"/>
        <v>4618.0</v>
      </c>
      <c r="L48" s="5" t="n">
        <f si="11" t="shared"/>
        <v>2873.0</v>
      </c>
      <c r="M48" s="5" t="n">
        <f si="11" t="shared"/>
        <v>31654.0</v>
      </c>
      <c r="N48" s="11" t="n">
        <f si="5" t="shared"/>
        <v>144561.0</v>
      </c>
      <c r="O48" s="5" t="n">
        <f>O47+O46+O43+O39+O25+O18</f>
        <v>3.0673574E7</v>
      </c>
      <c r="P48" s="5" t="n">
        <f>P47+P46+P43+P39+P25+P18</f>
        <v>1147439.0</v>
      </c>
      <c r="Q48" s="11" t="n">
        <f si="2" t="shared"/>
        <v>112907.0</v>
      </c>
      <c r="R48" s="6" t="n">
        <f si="0" t="shared"/>
        <v>10.162691418601149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3.6102406596523267</v>
      </c>
      <c r="E49" s="6" t="n">
        <f ref="E49" si="13" t="shared">E48/$N$48*100</f>
        <v>7.394110444725756</v>
      </c>
      <c r="F49" s="6" t="n">
        <f ref="F49" si="14" t="shared">F48/$N$48*100</f>
        <v>12.968227945296448</v>
      </c>
      <c r="G49" s="6" t="n">
        <f ref="G49" si="15" t="shared">G48/$N$48*100</f>
        <v>10.851474464067072</v>
      </c>
      <c r="H49" s="6" t="n">
        <f ref="H49" si="16" t="shared">H48/$N$48*100</f>
        <v>16.7721584659763</v>
      </c>
      <c r="I49" s="6" t="n">
        <f ref="I49" si="17" t="shared">I48/$N$48*100</f>
        <v>14.838718603219403</v>
      </c>
      <c r="J49" s="6" t="n">
        <f ref="J49" si="18" t="shared">J48/$N$48*100</f>
        <v>6.486535095911068</v>
      </c>
      <c r="K49" s="6" t="n">
        <f ref="K49" si="19" t="shared">K48/$N$48*100</f>
        <v>3.194499207946818</v>
      </c>
      <c r="L49" s="6" t="n">
        <f ref="L49" si="20" t="shared">L48/$N$48*100</f>
        <v>1.9873963240431374</v>
      </c>
      <c r="M49" s="6" t="n">
        <f ref="M49" si="21" t="shared">M48/$N$48*100</f>
        <v>21.896638789161667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