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<sst xmlns="http://schemas.openxmlformats.org/spreadsheetml/2006/main" count="118" uniqueCount="73">
  <si>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</si>
  <si>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</si>
  <si>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</si>
  <si>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</si>
  <si>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</si>
  <si>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</si>
  <si>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</si>
  <si>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</si>
  <si>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</si>
  <si>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</si>
  <si>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</si>
  <si>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</si>
  <si>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</si>
  <si>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</si>
  <si>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</si>
  <si>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</si>
  <si>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</si>
  <si>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</si>
  <si>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</si>
  <si>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</si>
  <si>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</si>
  <si>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</si>
  <si>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</si>
  <si>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</si>
  <si>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</si>
  <si>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</si>
  <si>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</si>
  <si>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</si>
  <si>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</si>
  <si>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</si>
  <si>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</si>
  <si>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</si>
  <si>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</si>
  <si>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</si>
  <si>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</si>
  <si>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</si>
  <si>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</si>
  <si>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</si>
  <si>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</si>
  <si>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</si>
  <si>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</si>
  <si>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</si>
  <si>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</si>
  <si>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</si>
  <si>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</si>
  <si>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</si>
  <si>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</si>
  <si>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</si>
  <si>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</si>
  <si>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</si>
  <si>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</si>
  <si>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</si>
  <si>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</si>
  <si>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</si>
  <si>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</si>
  <si>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</si>
  <si>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</si>
  <si>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</si>
  <si>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</si>
  <si>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</si>
  <si>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</si>
  <si>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</si>
  <si>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</si>
  <si>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</si>
  <si>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</si>
  <si>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</si>
  <si>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</si>
  <si>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</si>
  <si>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</si>
  <si>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</si>
  <si>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</si>
  <si>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111年12月來臺旅客人次～按停留夜數分
Table 1-8  Visitor Arrivals  by Length of Stay,
December,2022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</si>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</sst>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192.0</v>
      </c>
      <c r="E3" s="4" t="n">
        <v>532.0</v>
      </c>
      <c r="F3" s="4" t="n">
        <v>1583.0</v>
      </c>
      <c r="G3" s="4" t="n">
        <v>2205.0</v>
      </c>
      <c r="H3" s="4" t="n">
        <v>2445.0</v>
      </c>
      <c r="I3" s="4" t="n">
        <v>1602.0</v>
      </c>
      <c r="J3" s="4" t="n">
        <v>427.0</v>
      </c>
      <c r="K3" s="4" t="n">
        <v>129.0</v>
      </c>
      <c r="L3" s="4" t="n">
        <v>59.0</v>
      </c>
      <c r="M3" s="4" t="n">
        <v>2059.0</v>
      </c>
      <c r="N3" s="11" t="n">
        <f>SUM(D3:M3)</f>
        <v>11233.0</v>
      </c>
      <c r="O3" s="4" t="n">
        <v>350974.0</v>
      </c>
      <c r="P3" s="4" t="n">
        <v>65053.0</v>
      </c>
      <c r="Q3" s="11" t="n">
        <f>SUM(D3:L3)</f>
        <v>9174.0</v>
      </c>
      <c r="R3" s="6" t="n">
        <f ref="R3:R48" si="0" t="shared">IF(P3&lt;&gt;0,P3/SUM(D3:L3),0)</f>
        <v>7.091018094615217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107.0</v>
      </c>
      <c r="E4" s="5" t="n">
        <v>135.0</v>
      </c>
      <c r="F4" s="5" t="n">
        <v>64.0</v>
      </c>
      <c r="G4" s="5" t="n">
        <v>99.0</v>
      </c>
      <c r="H4" s="5" t="n">
        <v>247.0</v>
      </c>
      <c r="I4" s="5" t="n">
        <v>304.0</v>
      </c>
      <c r="J4" s="5" t="n">
        <v>302.0</v>
      </c>
      <c r="K4" s="5" t="n">
        <v>218.0</v>
      </c>
      <c r="L4" s="5" t="n">
        <v>136.0</v>
      </c>
      <c r="M4" s="5" t="n">
        <v>2161.0</v>
      </c>
      <c r="N4" s="11" t="n">
        <f ref="N4:N14" si="1" t="shared">SUM(D4:M4)</f>
        <v>3773.0</v>
      </c>
      <c r="O4" s="5" t="n">
        <v>452213.0</v>
      </c>
      <c r="P4" s="5" t="n">
        <v>33814.0</v>
      </c>
      <c r="Q4" s="11" t="n">
        <f ref="Q4:Q48" si="2" t="shared">SUM(D4:L4)</f>
        <v>1612.0</v>
      </c>
      <c r="R4" s="6" t="n">
        <f si="0" t="shared"/>
        <v>20.976426799007445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2038.0</v>
      </c>
      <c r="E5" s="5" t="n">
        <v>5348.0</v>
      </c>
      <c r="F5" s="5" t="n">
        <v>6480.0</v>
      </c>
      <c r="G5" s="5" t="n">
        <v>3768.0</v>
      </c>
      <c r="H5" s="5" t="n">
        <v>3962.0</v>
      </c>
      <c r="I5" s="5" t="n">
        <v>2014.0</v>
      </c>
      <c r="J5" s="5" t="n">
        <v>1295.0</v>
      </c>
      <c r="K5" s="5" t="n">
        <v>1010.0</v>
      </c>
      <c r="L5" s="5" t="n">
        <v>546.0</v>
      </c>
      <c r="M5" s="5" t="n">
        <v>3379.0</v>
      </c>
      <c r="N5" s="11" t="n">
        <f si="1" t="shared"/>
        <v>29840.0</v>
      </c>
      <c r="O5" s="5" t="n">
        <v>1388650.0</v>
      </c>
      <c r="P5" s="5" t="n">
        <v>204909.0</v>
      </c>
      <c r="Q5" s="11" t="n">
        <f si="2" t="shared"/>
        <v>26461.0</v>
      </c>
      <c r="R5" s="6" t="n">
        <f si="0" t="shared"/>
        <v>7.743811647330033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821.0</v>
      </c>
      <c r="E6" s="5" t="n">
        <v>3147.0</v>
      </c>
      <c r="F6" s="5" t="n">
        <v>10661.0</v>
      </c>
      <c r="G6" s="5" t="n">
        <v>4220.0</v>
      </c>
      <c r="H6" s="5" t="n">
        <v>2733.0</v>
      </c>
      <c r="I6" s="5" t="n">
        <v>983.0</v>
      </c>
      <c r="J6" s="5" t="n">
        <v>386.0</v>
      </c>
      <c r="K6" s="5" t="n">
        <v>296.0</v>
      </c>
      <c r="L6" s="5" t="n">
        <v>163.0</v>
      </c>
      <c r="M6" s="5" t="n">
        <v>845.0</v>
      </c>
      <c r="N6" s="11" t="n">
        <f si="1" t="shared"/>
        <v>24255.0</v>
      </c>
      <c r="O6" s="5" t="n">
        <v>400212.0</v>
      </c>
      <c r="P6" s="5" t="n">
        <v>115199.0</v>
      </c>
      <c r="Q6" s="11" t="n">
        <f si="2" t="shared"/>
        <v>23410.0</v>
      </c>
      <c r="R6" s="6" t="n">
        <f si="0" t="shared"/>
        <v>4.920931225971807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62.0</v>
      </c>
      <c r="E7" s="5" t="n">
        <v>114.0</v>
      </c>
      <c r="F7" s="5" t="n">
        <v>163.0</v>
      </c>
      <c r="G7" s="5" t="n">
        <v>192.0</v>
      </c>
      <c r="H7" s="5" t="n">
        <v>361.0</v>
      </c>
      <c r="I7" s="5" t="n">
        <v>249.0</v>
      </c>
      <c r="J7" s="5" t="n">
        <v>150.0</v>
      </c>
      <c r="K7" s="5" t="n">
        <v>137.0</v>
      </c>
      <c r="L7" s="5" t="n">
        <v>64.0</v>
      </c>
      <c r="M7" s="5" t="n">
        <v>590.0</v>
      </c>
      <c r="N7" s="11" t="n">
        <f si="1" t="shared"/>
        <v>2082.0</v>
      </c>
      <c r="O7" s="5" t="n">
        <v>255788.0</v>
      </c>
      <c r="P7" s="5" t="n">
        <v>21250.0</v>
      </c>
      <c r="Q7" s="11" t="n">
        <f si="2" t="shared"/>
        <v>1492.0</v>
      </c>
      <c r="R7" s="6" t="n">
        <f si="0" t="shared"/>
        <v>14.242627345844504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93.0</v>
      </c>
      <c r="E8" s="5" t="n">
        <v>72.0</v>
      </c>
      <c r="F8" s="5" t="n">
        <v>104.0</v>
      </c>
      <c r="G8" s="5" t="n">
        <v>100.0</v>
      </c>
      <c r="H8" s="5" t="n">
        <v>211.0</v>
      </c>
      <c r="I8" s="5" t="n">
        <v>173.0</v>
      </c>
      <c r="J8" s="5" t="n">
        <v>89.0</v>
      </c>
      <c r="K8" s="5" t="n">
        <v>51.0</v>
      </c>
      <c r="L8" s="5" t="n">
        <v>20.0</v>
      </c>
      <c r="M8" s="5" t="n">
        <v>104.0</v>
      </c>
      <c r="N8" s="11" t="n">
        <f si="1" t="shared"/>
        <v>1017.0</v>
      </c>
      <c r="O8" s="5" t="n">
        <v>48304.0</v>
      </c>
      <c r="P8" s="5" t="n">
        <v>9804.0</v>
      </c>
      <c r="Q8" s="11" t="n">
        <f si="2" t="shared"/>
        <v>913.0</v>
      </c>
      <c r="R8" s="6" t="n">
        <f si="0" t="shared"/>
        <v>10.738225629791895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3375.0</v>
      </c>
      <c r="E9" s="5" t="n">
        <v>606.0</v>
      </c>
      <c r="F9" s="5" t="n">
        <v>1300.0</v>
      </c>
      <c r="G9" s="5" t="n">
        <v>2595.0</v>
      </c>
      <c r="H9" s="5" t="n">
        <v>10434.0</v>
      </c>
      <c r="I9" s="5" t="n">
        <v>4775.0</v>
      </c>
      <c r="J9" s="5" t="n">
        <v>1210.0</v>
      </c>
      <c r="K9" s="5" t="n">
        <v>277.0</v>
      </c>
      <c r="L9" s="5" t="n">
        <v>154.0</v>
      </c>
      <c r="M9" s="5" t="n">
        <v>1964.0</v>
      </c>
      <c r="N9" s="11" t="n">
        <f si="1" t="shared"/>
        <v>26690.0</v>
      </c>
      <c r="O9" s="5" t="n">
        <v>1378445.0</v>
      </c>
      <c r="P9" s="5" t="n">
        <v>181496.0</v>
      </c>
      <c r="Q9" s="11" t="n">
        <f si="2" t="shared"/>
        <v>24726.0</v>
      </c>
      <c r="R9" s="6" t="n">
        <f si="0" t="shared"/>
        <v>7.340289573728059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1217.0</v>
      </c>
      <c r="E10" s="5" t="n">
        <v>812.0</v>
      </c>
      <c r="F10" s="5" t="n">
        <v>2228.0</v>
      </c>
      <c r="G10" s="5" t="n">
        <v>4108.0</v>
      </c>
      <c r="H10" s="5" t="n">
        <v>15223.0</v>
      </c>
      <c r="I10" s="5" t="n">
        <v>11518.0</v>
      </c>
      <c r="J10" s="5" t="n">
        <v>1562.0</v>
      </c>
      <c r="K10" s="5" t="n">
        <v>230.0</v>
      </c>
      <c r="L10" s="5" t="n">
        <v>59.0</v>
      </c>
      <c r="M10" s="5" t="n">
        <v>450.0</v>
      </c>
      <c r="N10" s="11" t="n">
        <f si="1" t="shared"/>
        <v>37407.0</v>
      </c>
      <c r="O10" s="5" t="n">
        <v>379131.0</v>
      </c>
      <c r="P10" s="5" t="n">
        <v>280992.0</v>
      </c>
      <c r="Q10" s="11" t="n">
        <f si="2" t="shared"/>
        <v>36957.0</v>
      </c>
      <c r="R10" s="6" t="n">
        <f si="0" t="shared"/>
        <v>7.603214546635279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2162.0</v>
      </c>
      <c r="E11" s="5" t="n">
        <v>144.0</v>
      </c>
      <c r="F11" s="5" t="n">
        <v>314.0</v>
      </c>
      <c r="G11" s="5" t="n">
        <v>357.0</v>
      </c>
      <c r="H11" s="5" t="n">
        <v>990.0</v>
      </c>
      <c r="I11" s="5" t="n">
        <v>1257.0</v>
      </c>
      <c r="J11" s="5" t="n">
        <v>466.0</v>
      </c>
      <c r="K11" s="5" t="n">
        <v>823.0</v>
      </c>
      <c r="L11" s="5" t="n">
        <v>74.0</v>
      </c>
      <c r="M11" s="5" t="n">
        <v>5373.0</v>
      </c>
      <c r="N11" s="11" t="n">
        <f si="1" t="shared"/>
        <v>11960.0</v>
      </c>
      <c r="O11" s="5" t="n">
        <v>7505865.0</v>
      </c>
      <c r="P11" s="5" t="n">
        <v>73612.0</v>
      </c>
      <c r="Q11" s="11" t="n">
        <f si="2" t="shared"/>
        <v>6587.0</v>
      </c>
      <c r="R11" s="6" t="n">
        <f si="0" t="shared"/>
        <v>11.175345377258235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1119.0</v>
      </c>
      <c r="E12" s="5" t="n">
        <v>557.0</v>
      </c>
      <c r="F12" s="5" t="n">
        <v>1592.0</v>
      </c>
      <c r="G12" s="5" t="n">
        <v>1644.0</v>
      </c>
      <c r="H12" s="5" t="n">
        <v>2351.0</v>
      </c>
      <c r="I12" s="5" t="n">
        <v>1323.0</v>
      </c>
      <c r="J12" s="5" t="n">
        <v>294.0</v>
      </c>
      <c r="K12" s="5" t="n">
        <v>464.0</v>
      </c>
      <c r="L12" s="5" t="n">
        <v>104.0</v>
      </c>
      <c r="M12" s="5" t="n">
        <v>9508.0</v>
      </c>
      <c r="N12" s="11" t="n">
        <f si="1" t="shared"/>
        <v>18956.0</v>
      </c>
      <c r="O12" s="5" t="n">
        <v>1.1915924E7</v>
      </c>
      <c r="P12" s="5" t="n">
        <v>75299.0</v>
      </c>
      <c r="Q12" s="11" t="n">
        <f si="2" t="shared"/>
        <v>9448.0</v>
      </c>
      <c r="R12" s="6" t="n">
        <f si="0" t="shared"/>
        <v>7.969834885690093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1963.0</v>
      </c>
      <c r="E13" s="5" t="n">
        <v>1476.0</v>
      </c>
      <c r="F13" s="5" t="n">
        <v>5120.0</v>
      </c>
      <c r="G13" s="5" t="n">
        <v>5040.0</v>
      </c>
      <c r="H13" s="5" t="n">
        <v>4609.0</v>
      </c>
      <c r="I13" s="5" t="n">
        <v>2999.0</v>
      </c>
      <c r="J13" s="5" t="n">
        <v>119.0</v>
      </c>
      <c r="K13" s="5" t="n">
        <v>157.0</v>
      </c>
      <c r="L13" s="5" t="n">
        <v>98.0</v>
      </c>
      <c r="M13" s="5" t="n">
        <v>3206.0</v>
      </c>
      <c r="N13" s="11" t="n">
        <f si="1" t="shared"/>
        <v>24787.0</v>
      </c>
      <c r="O13" s="5" t="n">
        <v>3325193.0</v>
      </c>
      <c r="P13" s="5" t="n">
        <v>117334.0</v>
      </c>
      <c r="Q13" s="11" t="n">
        <f si="2" t="shared"/>
        <v>21581.0</v>
      </c>
      <c r="R13" s="6" t="n">
        <f si="0" t="shared"/>
        <v>5.436912098605255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153.0</v>
      </c>
      <c r="E14" s="5" t="n">
        <v>248.0</v>
      </c>
      <c r="F14" s="5" t="n">
        <v>1200.0</v>
      </c>
      <c r="G14" s="5" t="n">
        <v>2367.0</v>
      </c>
      <c r="H14" s="5" t="n">
        <v>1400.0</v>
      </c>
      <c r="I14" s="5" t="n">
        <v>1217.0</v>
      </c>
      <c r="J14" s="5" t="n">
        <v>432.0</v>
      </c>
      <c r="K14" s="5" t="n">
        <v>548.0</v>
      </c>
      <c r="L14" s="5" t="n">
        <v>861.0</v>
      </c>
      <c r="M14" s="5" t="n">
        <v>11785.0</v>
      </c>
      <c r="N14" s="11" t="n">
        <f si="1" t="shared"/>
        <v>20211.0</v>
      </c>
      <c r="O14" s="5" t="n">
        <v>1.4364814E7</v>
      </c>
      <c r="P14" s="5" t="n">
        <v>140748.0</v>
      </c>
      <c r="Q14" s="11" t="n">
        <f si="2" t="shared"/>
        <v>8426.0</v>
      </c>
      <c r="R14" s="6" t="n">
        <f si="0" t="shared"/>
        <v>16.704011393306434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59.0</v>
      </c>
      <c r="E15" s="5" t="n">
        <f ref="E15:M15" si="3" t="shared">E16-E9-E10-E11-E12-E13-E14</f>
        <v>38.0</v>
      </c>
      <c r="F15" s="5" t="n">
        <f si="3" t="shared"/>
        <v>40.0</v>
      </c>
      <c r="G15" s="5" t="n">
        <f si="3" t="shared"/>
        <v>48.0</v>
      </c>
      <c r="H15" s="5" t="n">
        <f si="3" t="shared"/>
        <v>155.0</v>
      </c>
      <c r="I15" s="5" t="n">
        <f si="3" t="shared"/>
        <v>102.0</v>
      </c>
      <c r="J15" s="5" t="n">
        <f si="3" t="shared"/>
        <v>120.0</v>
      </c>
      <c r="K15" s="5" t="n">
        <f si="3" t="shared"/>
        <v>50.0</v>
      </c>
      <c r="L15" s="5" t="n">
        <f si="3" t="shared"/>
        <v>11.0</v>
      </c>
      <c r="M15" s="5" t="n">
        <f si="3" t="shared"/>
        <v>200.0</v>
      </c>
      <c r="N15" s="5" t="n">
        <f ref="N15" si="4" t="shared">N16-N9-N10-N11-N12-N13-N14</f>
        <v>823.0</v>
      </c>
      <c r="O15" s="5" t="n">
        <f>O16-O9-O10-O11-O12-O13-O14</f>
        <v>100458.0</v>
      </c>
      <c r="P15" s="5" t="n">
        <f>P16-P9-P10-P11-P12-P13-P14</f>
        <v>8764.0</v>
      </c>
      <c r="Q15" s="11" t="n">
        <f si="2" t="shared"/>
        <v>623.0</v>
      </c>
      <c r="R15" s="6" t="n">
        <f si="0" t="shared"/>
        <v>14.067415730337078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10048.0</v>
      </c>
      <c r="E16" s="5" t="n">
        <v>3881.0</v>
      </c>
      <c r="F16" s="5" t="n">
        <v>11794.0</v>
      </c>
      <c r="G16" s="5" t="n">
        <v>16159.0</v>
      </c>
      <c r="H16" s="5" t="n">
        <v>35162.0</v>
      </c>
      <c r="I16" s="5" t="n">
        <v>23191.0</v>
      </c>
      <c r="J16" s="5" t="n">
        <v>4203.0</v>
      </c>
      <c r="K16" s="5" t="n">
        <v>2549.0</v>
      </c>
      <c r="L16" s="5" t="n">
        <v>1361.0</v>
      </c>
      <c r="M16" s="5" t="n">
        <v>32486.0</v>
      </c>
      <c r="N16" s="11" t="n">
        <f ref="N16:N48" si="5" t="shared">SUM(D16:M16)</f>
        <v>140834.0</v>
      </c>
      <c r="O16" s="5" t="n">
        <v>3.896983E7</v>
      </c>
      <c r="P16" s="5" t="n">
        <v>878245.0</v>
      </c>
      <c r="Q16" s="11" t="n">
        <f si="2" t="shared"/>
        <v>108348.0</v>
      </c>
      <c r="R16" s="6" t="n">
        <f si="0" t="shared"/>
        <v>8.105779525233507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44.0</v>
      </c>
      <c r="E17" s="5" t="n">
        <f ref="E17:M17" si="6" t="shared">E18-E16-E3-E4-E5-E6-E7-E8</f>
        <v>78.0</v>
      </c>
      <c r="F17" s="5" t="n">
        <f si="6" t="shared"/>
        <v>119.0</v>
      </c>
      <c r="G17" s="5" t="n">
        <f si="6" t="shared"/>
        <v>84.0</v>
      </c>
      <c r="H17" s="5" t="n">
        <f si="6" t="shared"/>
        <v>196.0</v>
      </c>
      <c r="I17" s="5" t="n">
        <f si="6" t="shared"/>
        <v>142.0</v>
      </c>
      <c r="J17" s="5" t="n">
        <f si="6" t="shared"/>
        <v>75.0</v>
      </c>
      <c r="K17" s="5" t="n">
        <f si="6" t="shared"/>
        <v>49.0</v>
      </c>
      <c r="L17" s="5" t="n">
        <f si="6" t="shared"/>
        <v>18.0</v>
      </c>
      <c r="M17" s="5" t="n">
        <f si="6" t="shared"/>
        <v>134.0</v>
      </c>
      <c r="N17" s="11" t="n">
        <f si="5" t="shared"/>
        <v>939.0</v>
      </c>
      <c r="O17" s="5" t="n">
        <f>O18-O16-O3-O4-O5-O6-O7-O8</f>
        <v>98190.0</v>
      </c>
      <c r="P17" s="5" t="n">
        <f>P18-P16-P3-P4-P5-P6-P7-P8</f>
        <v>8933.0</v>
      </c>
      <c r="Q17" s="11" t="n">
        <f si="2" t="shared"/>
        <v>805.0</v>
      </c>
      <c r="R17" s="6" t="n">
        <f si="0" t="shared"/>
        <v>11.096894409937889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13405.0</v>
      </c>
      <c r="E18" s="5" t="n">
        <v>13307.0</v>
      </c>
      <c r="F18" s="5" t="n">
        <v>30968.0</v>
      </c>
      <c r="G18" s="5" t="n">
        <v>26827.0</v>
      </c>
      <c r="H18" s="5" t="n">
        <v>45317.0</v>
      </c>
      <c r="I18" s="5" t="n">
        <v>28658.0</v>
      </c>
      <c r="J18" s="5" t="n">
        <v>6927.0</v>
      </c>
      <c r="K18" s="5" t="n">
        <v>4439.0</v>
      </c>
      <c r="L18" s="5" t="n">
        <v>2367.0</v>
      </c>
      <c r="M18" s="5" t="n">
        <v>41758.0</v>
      </c>
      <c r="N18" s="11" t="n">
        <f si="5" t="shared"/>
        <v>213973.0</v>
      </c>
      <c r="O18" s="5" t="n">
        <v>4.1964161E7</v>
      </c>
      <c r="P18" s="5" t="n">
        <v>1337207.0</v>
      </c>
      <c r="Q18" s="11" t="n">
        <f si="2" t="shared"/>
        <v>172215.0</v>
      </c>
      <c r="R18" s="6" t="n">
        <f si="0" t="shared"/>
        <v>7.7647533606248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376.0</v>
      </c>
      <c r="E19" s="5" t="n">
        <v>215.0</v>
      </c>
      <c r="F19" s="5" t="n">
        <v>334.0</v>
      </c>
      <c r="G19" s="5" t="n">
        <v>338.0</v>
      </c>
      <c r="H19" s="5" t="n">
        <v>653.0</v>
      </c>
      <c r="I19" s="5" t="n">
        <v>932.0</v>
      </c>
      <c r="J19" s="5" t="n">
        <v>654.0</v>
      </c>
      <c r="K19" s="5" t="n">
        <v>238.0</v>
      </c>
      <c r="L19" s="5" t="n">
        <v>77.0</v>
      </c>
      <c r="M19" s="5" t="n">
        <v>629.0</v>
      </c>
      <c r="N19" s="11" t="n">
        <f si="5" t="shared"/>
        <v>4446.0</v>
      </c>
      <c r="O19" s="5" t="n">
        <v>211945.0</v>
      </c>
      <c r="P19" s="5" t="n">
        <v>47368.0</v>
      </c>
      <c r="Q19" s="11" t="n">
        <f si="2" t="shared"/>
        <v>3817.0</v>
      </c>
      <c r="R19" s="6" t="n">
        <f si="0" t="shared"/>
        <v>12.40974587372282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1563.0</v>
      </c>
      <c r="E20" s="5" t="n">
        <v>1045.0</v>
      </c>
      <c r="F20" s="5" t="n">
        <v>1726.0</v>
      </c>
      <c r="G20" s="5" t="n">
        <v>1867.0</v>
      </c>
      <c r="H20" s="5" t="n">
        <v>4542.0</v>
      </c>
      <c r="I20" s="5" t="n">
        <v>7782.0</v>
      </c>
      <c r="J20" s="5" t="n">
        <v>4594.0</v>
      </c>
      <c r="K20" s="5" t="n">
        <v>1513.0</v>
      </c>
      <c r="L20" s="5" t="n">
        <v>531.0</v>
      </c>
      <c r="M20" s="5" t="n">
        <v>2730.0</v>
      </c>
      <c r="N20" s="11" t="n">
        <f si="5" t="shared"/>
        <v>27893.0</v>
      </c>
      <c r="O20" s="5" t="n">
        <v>1152592.0</v>
      </c>
      <c r="P20" s="5" t="n">
        <v>330674.0</v>
      </c>
      <c r="Q20" s="11" t="n">
        <f si="2" t="shared"/>
        <v>25163.0</v>
      </c>
      <c r="R20" s="6" t="n">
        <f si="0" t="shared"/>
        <v>13.141278861820927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7.0</v>
      </c>
      <c r="F21" s="5" t="n">
        <v>11.0</v>
      </c>
      <c r="G21" s="5" t="n">
        <v>16.0</v>
      </c>
      <c r="H21" s="5" t="n">
        <v>23.0</v>
      </c>
      <c r="I21" s="5" t="n">
        <v>20.0</v>
      </c>
      <c r="J21" s="5" t="n">
        <v>19.0</v>
      </c>
      <c r="K21" s="5" t="n">
        <v>8.0</v>
      </c>
      <c r="L21" s="5" t="n">
        <v>4.0</v>
      </c>
      <c r="M21" s="5" t="n">
        <v>36.0</v>
      </c>
      <c r="N21" s="11" t="n">
        <f si="5" t="shared"/>
        <v>146.0</v>
      </c>
      <c r="O21" s="5" t="n">
        <v>18805.0</v>
      </c>
      <c r="P21" s="5" t="n">
        <v>1535.0</v>
      </c>
      <c r="Q21" s="11" t="n">
        <f si="2" t="shared"/>
        <v>110.0</v>
      </c>
      <c r="R21" s="6" t="n">
        <f si="0" t="shared"/>
        <v>13.954545454545455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3.0</v>
      </c>
      <c r="F22" s="5" t="n">
        <v>1.0</v>
      </c>
      <c r="G22" s="5" t="n">
        <v>8.0</v>
      </c>
      <c r="H22" s="5" t="n">
        <v>14.0</v>
      </c>
      <c r="I22" s="5" t="n">
        <v>25.0</v>
      </c>
      <c r="J22" s="5" t="n">
        <v>17.0</v>
      </c>
      <c r="K22" s="5" t="n">
        <v>16.0</v>
      </c>
      <c r="L22" s="5" t="n">
        <v>8.0</v>
      </c>
      <c r="M22" s="5" t="n">
        <v>48.0</v>
      </c>
      <c r="N22" s="11" t="n">
        <f si="5" t="shared"/>
        <v>141.0</v>
      </c>
      <c r="O22" s="5" t="n">
        <v>17844.0</v>
      </c>
      <c r="P22" s="5" t="n">
        <v>2074.0</v>
      </c>
      <c r="Q22" s="11" t="n">
        <f si="2" t="shared"/>
        <v>93.0</v>
      </c>
      <c r="R22" s="6" t="n">
        <f si="0" t="shared"/>
        <v>22.301075268817204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1.0</v>
      </c>
      <c r="F23" s="5" t="n">
        <v>0.0</v>
      </c>
      <c r="G23" s="5" t="n">
        <v>6.0</v>
      </c>
      <c r="H23" s="5" t="n">
        <v>3.0</v>
      </c>
      <c r="I23" s="5" t="n">
        <v>0.0</v>
      </c>
      <c r="J23" s="5" t="n">
        <v>5.0</v>
      </c>
      <c r="K23" s="5" t="n">
        <v>2.0</v>
      </c>
      <c r="L23" s="5" t="n">
        <v>1.0</v>
      </c>
      <c r="M23" s="5" t="n">
        <v>6.0</v>
      </c>
      <c r="N23" s="11" t="n">
        <f si="5" t="shared"/>
        <v>24.0</v>
      </c>
      <c r="O23" s="5" t="n">
        <v>3317.0</v>
      </c>
      <c r="P23" s="5" t="n">
        <v>302.0</v>
      </c>
      <c r="Q23" s="11" t="n">
        <f si="2" t="shared"/>
        <v>18.0</v>
      </c>
      <c r="R23" s="6" t="n">
        <f si="0" t="shared"/>
        <v>16.77777777777778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10.0</v>
      </c>
      <c r="E24" s="5" t="n">
        <f ref="E24:M24" si="7" t="shared">E25-E19-E20-E21-E22-E23</f>
        <v>10.0</v>
      </c>
      <c r="F24" s="5" t="n">
        <f si="7" t="shared"/>
        <v>13.0</v>
      </c>
      <c r="G24" s="5" t="n">
        <f si="7" t="shared"/>
        <v>28.0</v>
      </c>
      <c r="H24" s="5" t="n">
        <f si="7" t="shared"/>
        <v>52.0</v>
      </c>
      <c r="I24" s="5" t="n">
        <f si="7" t="shared"/>
        <v>40.0</v>
      </c>
      <c r="J24" s="5" t="n">
        <f si="7" t="shared"/>
        <v>52.0</v>
      </c>
      <c r="K24" s="5" t="n">
        <f si="7" t="shared"/>
        <v>37.0</v>
      </c>
      <c r="L24" s="5" t="n">
        <f si="7" t="shared"/>
        <v>20.0</v>
      </c>
      <c r="M24" s="5" t="n">
        <f si="7" t="shared"/>
        <v>240.0</v>
      </c>
      <c r="N24" s="11" t="n">
        <f si="5" t="shared"/>
        <v>502.0</v>
      </c>
      <c r="O24" s="5" t="n">
        <f>O25-O19-O20-O21-O22-O23</f>
        <v>128284.0</v>
      </c>
      <c r="P24" s="5" t="n">
        <f>P25-P19-P20-P21-P22-P23</f>
        <v>5244.0</v>
      </c>
      <c r="Q24" s="11" t="n">
        <f si="2" t="shared"/>
        <v>262.0</v>
      </c>
      <c r="R24" s="6" t="n">
        <f si="0" t="shared"/>
        <v>20.015267175572518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1952.0</v>
      </c>
      <c r="E25" s="5" t="n">
        <v>1281.0</v>
      </c>
      <c r="F25" s="5" t="n">
        <v>2085.0</v>
      </c>
      <c r="G25" s="5" t="n">
        <v>2263.0</v>
      </c>
      <c r="H25" s="5" t="n">
        <v>5287.0</v>
      </c>
      <c r="I25" s="5" t="n">
        <v>8799.0</v>
      </c>
      <c r="J25" s="5" t="n">
        <v>5341.0</v>
      </c>
      <c r="K25" s="5" t="n">
        <v>1814.0</v>
      </c>
      <c r="L25" s="5" t="n">
        <v>641.0</v>
      </c>
      <c r="M25" s="5" t="n">
        <v>3689.0</v>
      </c>
      <c r="N25" s="11" t="n">
        <f si="5" t="shared"/>
        <v>33152.0</v>
      </c>
      <c r="O25" s="5" t="n">
        <v>1532787.0</v>
      </c>
      <c r="P25" s="5" t="n">
        <v>387197.0</v>
      </c>
      <c r="Q25" s="11" t="n">
        <f si="2" t="shared"/>
        <v>29463.0</v>
      </c>
      <c r="R25" s="6" t="n">
        <f si="0" t="shared"/>
        <v>13.141804975732274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12.0</v>
      </c>
      <c r="E26" s="5" t="n">
        <v>12.0</v>
      </c>
      <c r="F26" s="5" t="n">
        <v>30.0</v>
      </c>
      <c r="G26" s="5" t="n">
        <v>27.0</v>
      </c>
      <c r="H26" s="5" t="n">
        <v>52.0</v>
      </c>
      <c r="I26" s="5" t="n">
        <v>60.0</v>
      </c>
      <c r="J26" s="5" t="n">
        <v>46.0</v>
      </c>
      <c r="K26" s="5" t="n">
        <v>29.0</v>
      </c>
      <c r="L26" s="5" t="n">
        <v>16.0</v>
      </c>
      <c r="M26" s="5" t="n">
        <v>94.0</v>
      </c>
      <c r="N26" s="11" t="n">
        <f si="5" t="shared"/>
        <v>378.0</v>
      </c>
      <c r="O26" s="5" t="n">
        <v>20062.0</v>
      </c>
      <c r="P26" s="5" t="n">
        <v>4627.0</v>
      </c>
      <c r="Q26" s="11" t="n">
        <f si="2" t="shared"/>
        <v>284.0</v>
      </c>
      <c r="R26" s="6" t="n">
        <f si="0" t="shared"/>
        <v>16.29225352112676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83.0</v>
      </c>
      <c r="E27" s="5" t="n">
        <v>130.0</v>
      </c>
      <c r="F27" s="5" t="n">
        <v>196.0</v>
      </c>
      <c r="G27" s="5" t="n">
        <v>156.0</v>
      </c>
      <c r="H27" s="5" t="n">
        <v>278.0</v>
      </c>
      <c r="I27" s="5" t="n">
        <v>394.0</v>
      </c>
      <c r="J27" s="5" t="n">
        <v>267.0</v>
      </c>
      <c r="K27" s="5" t="n">
        <v>137.0</v>
      </c>
      <c r="L27" s="5" t="n">
        <v>71.0</v>
      </c>
      <c r="M27" s="5" t="n">
        <v>626.0</v>
      </c>
      <c r="N27" s="11" t="n">
        <f si="5" t="shared"/>
        <v>2338.0</v>
      </c>
      <c r="O27" s="5" t="n">
        <v>173681.0</v>
      </c>
      <c r="P27" s="5" t="n">
        <v>25060.0</v>
      </c>
      <c r="Q27" s="11" t="n">
        <f si="2" t="shared"/>
        <v>1712.0</v>
      </c>
      <c r="R27" s="6" t="n">
        <f si="0" t="shared"/>
        <v>14.63785046728972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137.0</v>
      </c>
      <c r="E28" s="5" t="n">
        <v>171.0</v>
      </c>
      <c r="F28" s="5" t="n">
        <v>246.0</v>
      </c>
      <c r="G28" s="5" t="n">
        <v>228.0</v>
      </c>
      <c r="H28" s="5" t="n">
        <v>438.0</v>
      </c>
      <c r="I28" s="5" t="n">
        <v>515.0</v>
      </c>
      <c r="J28" s="5" t="n">
        <v>394.0</v>
      </c>
      <c r="K28" s="5" t="n">
        <v>181.0</v>
      </c>
      <c r="L28" s="5" t="n">
        <v>82.0</v>
      </c>
      <c r="M28" s="5" t="n">
        <v>704.0</v>
      </c>
      <c r="N28" s="11" t="n">
        <f si="5" t="shared"/>
        <v>3096.0</v>
      </c>
      <c r="O28" s="5" t="n">
        <v>131705.0</v>
      </c>
      <c r="P28" s="5" t="n">
        <v>32793.0</v>
      </c>
      <c r="Q28" s="11" t="n">
        <f si="2" t="shared"/>
        <v>2392.0</v>
      </c>
      <c r="R28" s="6" t="n">
        <f si="0" t="shared"/>
        <v>13.709448160535118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31.0</v>
      </c>
      <c r="E29" s="5" t="n">
        <v>62.0</v>
      </c>
      <c r="F29" s="5" t="n">
        <v>71.0</v>
      </c>
      <c r="G29" s="5" t="n">
        <v>53.0</v>
      </c>
      <c r="H29" s="5" t="n">
        <v>137.0</v>
      </c>
      <c r="I29" s="5" t="n">
        <v>117.0</v>
      </c>
      <c r="J29" s="5" t="n">
        <v>68.0</v>
      </c>
      <c r="K29" s="5" t="n">
        <v>55.0</v>
      </c>
      <c r="L29" s="5" t="n">
        <v>18.0</v>
      </c>
      <c r="M29" s="5" t="n">
        <v>118.0</v>
      </c>
      <c r="N29" s="11" t="n">
        <f si="5" t="shared"/>
        <v>730.0</v>
      </c>
      <c r="O29" s="5" t="n">
        <v>39810.0</v>
      </c>
      <c r="P29" s="5" t="n">
        <v>7951.0</v>
      </c>
      <c r="Q29" s="11" t="n">
        <f si="2" t="shared"/>
        <v>612.0</v>
      </c>
      <c r="R29" s="6" t="n">
        <f si="0" t="shared"/>
        <v>12.991830065359476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85.0</v>
      </c>
      <c r="E30" s="5" t="n">
        <v>64.0</v>
      </c>
      <c r="F30" s="5" t="n">
        <v>123.0</v>
      </c>
      <c r="G30" s="5" t="n">
        <v>89.0</v>
      </c>
      <c r="H30" s="5" t="n">
        <v>189.0</v>
      </c>
      <c r="I30" s="5" t="n">
        <v>200.0</v>
      </c>
      <c r="J30" s="5" t="n">
        <v>161.0</v>
      </c>
      <c r="K30" s="5" t="n">
        <v>114.0</v>
      </c>
      <c r="L30" s="5" t="n">
        <v>48.0</v>
      </c>
      <c r="M30" s="5" t="n">
        <v>296.0</v>
      </c>
      <c r="N30" s="11" t="n">
        <f si="5" t="shared"/>
        <v>1369.0</v>
      </c>
      <c r="O30" s="5" t="n">
        <v>42912.0</v>
      </c>
      <c r="P30" s="5" t="n">
        <v>16096.0</v>
      </c>
      <c r="Q30" s="11" t="n">
        <f si="2" t="shared"/>
        <v>1073.0</v>
      </c>
      <c r="R30" s="6" t="n">
        <f si="0" t="shared"/>
        <v>15.000931966449208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11.0</v>
      </c>
      <c r="E31" s="5" t="n">
        <v>22.0</v>
      </c>
      <c r="F31" s="5" t="n">
        <v>29.0</v>
      </c>
      <c r="G31" s="5" t="n">
        <v>41.0</v>
      </c>
      <c r="H31" s="5" t="n">
        <v>62.0</v>
      </c>
      <c r="I31" s="5" t="n">
        <v>86.0</v>
      </c>
      <c r="J31" s="5" t="n">
        <v>64.0</v>
      </c>
      <c r="K31" s="5" t="n">
        <v>29.0</v>
      </c>
      <c r="L31" s="5" t="n">
        <v>10.0</v>
      </c>
      <c r="M31" s="5" t="n">
        <v>55.0</v>
      </c>
      <c r="N31" s="11" t="n">
        <f si="5" t="shared"/>
        <v>409.0</v>
      </c>
      <c r="O31" s="5" t="n">
        <v>16910.0</v>
      </c>
      <c r="P31" s="5" t="n">
        <v>5042.0</v>
      </c>
      <c r="Q31" s="11" t="n">
        <f si="2" t="shared"/>
        <v>354.0</v>
      </c>
      <c r="R31" s="6" t="n">
        <f si="0" t="shared"/>
        <v>14.242937853107344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24.0</v>
      </c>
      <c r="E32" s="5" t="n">
        <v>23.0</v>
      </c>
      <c r="F32" s="5" t="n">
        <v>27.0</v>
      </c>
      <c r="G32" s="5" t="n">
        <v>32.0</v>
      </c>
      <c r="H32" s="5" t="n">
        <v>62.0</v>
      </c>
      <c r="I32" s="5" t="n">
        <v>53.0</v>
      </c>
      <c r="J32" s="5" t="n">
        <v>57.0</v>
      </c>
      <c r="K32" s="5" t="n">
        <v>44.0</v>
      </c>
      <c r="L32" s="5" t="n">
        <v>37.0</v>
      </c>
      <c r="M32" s="5" t="n">
        <v>114.0</v>
      </c>
      <c r="N32" s="11" t="n">
        <f si="5" t="shared"/>
        <v>473.0</v>
      </c>
      <c r="O32" s="5" t="n">
        <v>38716.0</v>
      </c>
      <c r="P32" s="5" t="n">
        <v>7078.0</v>
      </c>
      <c r="Q32" s="11" t="n">
        <f si="2" t="shared"/>
        <v>359.0</v>
      </c>
      <c r="R32" s="6" t="n">
        <f si="0" t="shared"/>
        <v>19.715877437325904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168.0</v>
      </c>
      <c r="E33" s="5" t="n">
        <v>160.0</v>
      </c>
      <c r="F33" s="5" t="n">
        <v>237.0</v>
      </c>
      <c r="G33" s="5" t="n">
        <v>192.0</v>
      </c>
      <c r="H33" s="5" t="n">
        <v>399.0</v>
      </c>
      <c r="I33" s="5" t="n">
        <v>559.0</v>
      </c>
      <c r="J33" s="5" t="n">
        <v>433.0</v>
      </c>
      <c r="K33" s="5" t="n">
        <v>274.0</v>
      </c>
      <c r="L33" s="5" t="n">
        <v>116.0</v>
      </c>
      <c r="M33" s="5" t="n">
        <v>555.0</v>
      </c>
      <c r="N33" s="11" t="n">
        <f si="5" t="shared"/>
        <v>3093.0</v>
      </c>
      <c r="O33" s="5" t="n">
        <v>248671.0</v>
      </c>
      <c r="P33" s="5" t="n">
        <v>40918.0</v>
      </c>
      <c r="Q33" s="11" t="n">
        <f si="2" t="shared"/>
        <v>2538.0</v>
      </c>
      <c r="R33" s="6" t="n">
        <f si="0" t="shared"/>
        <v>16.12214342001576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28.0</v>
      </c>
      <c r="E34" s="5" t="n">
        <v>38.0</v>
      </c>
      <c r="F34" s="5" t="n">
        <v>20.0</v>
      </c>
      <c r="G34" s="5" t="n">
        <v>16.0</v>
      </c>
      <c r="H34" s="5" t="n">
        <v>43.0</v>
      </c>
      <c r="I34" s="5" t="n">
        <v>64.0</v>
      </c>
      <c r="J34" s="5" t="n">
        <v>56.0</v>
      </c>
      <c r="K34" s="5" t="n">
        <v>34.0</v>
      </c>
      <c r="L34" s="5" t="n">
        <v>9.0</v>
      </c>
      <c r="M34" s="5" t="n">
        <v>140.0</v>
      </c>
      <c r="N34" s="11" t="n">
        <f si="5" t="shared"/>
        <v>448.0</v>
      </c>
      <c r="O34" s="5" t="n">
        <v>12000.0</v>
      </c>
      <c r="P34" s="5" t="n">
        <v>4433.0</v>
      </c>
      <c r="Q34" s="11" t="n">
        <f si="2" t="shared"/>
        <v>308.0</v>
      </c>
      <c r="R34" s="6" t="n">
        <f si="0" t="shared"/>
        <v>14.392857142857142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8.0</v>
      </c>
      <c r="F35" s="5" t="n">
        <v>4.0</v>
      </c>
      <c r="G35" s="5" t="n">
        <v>5.0</v>
      </c>
      <c r="H35" s="5" t="n">
        <v>13.0</v>
      </c>
      <c r="I35" s="5" t="n">
        <v>10.0</v>
      </c>
      <c r="J35" s="5" t="n">
        <v>4.0</v>
      </c>
      <c r="K35" s="5" t="n">
        <v>3.0</v>
      </c>
      <c r="L35" s="5" t="n">
        <v>1.0</v>
      </c>
      <c r="M35" s="5" t="n">
        <v>20.0</v>
      </c>
      <c r="N35" s="11" t="n">
        <f si="5" t="shared"/>
        <v>91.0</v>
      </c>
      <c r="O35" s="5" t="n">
        <v>1632.0</v>
      </c>
      <c r="P35" s="5" t="n">
        <v>556.0</v>
      </c>
      <c r="Q35" s="11" t="n">
        <f si="2" t="shared"/>
        <v>71.0</v>
      </c>
      <c r="R35" s="6" t="n">
        <f si="0" t="shared"/>
        <v>7.830985915492958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28.0</v>
      </c>
      <c r="E36" s="5" t="n">
        <v>35.0</v>
      </c>
      <c r="F36" s="5" t="n">
        <v>29.0</v>
      </c>
      <c r="G36" s="5" t="n">
        <v>31.0</v>
      </c>
      <c r="H36" s="5" t="n">
        <v>78.0</v>
      </c>
      <c r="I36" s="5" t="n">
        <v>73.0</v>
      </c>
      <c r="J36" s="5" t="n">
        <v>46.0</v>
      </c>
      <c r="K36" s="5" t="n">
        <v>23.0</v>
      </c>
      <c r="L36" s="5" t="n">
        <v>11.0</v>
      </c>
      <c r="M36" s="5" t="n">
        <v>52.0</v>
      </c>
      <c r="N36" s="11" t="n">
        <f si="5" t="shared"/>
        <v>406.0</v>
      </c>
      <c r="O36" s="5" t="n">
        <v>14940.0</v>
      </c>
      <c r="P36" s="5" t="n">
        <v>4357.0</v>
      </c>
      <c r="Q36" s="11" t="n">
        <f si="2" t="shared"/>
        <v>354.0</v>
      </c>
      <c r="R36" s="6" t="n">
        <f si="0" t="shared"/>
        <v>12.307909604519773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18.0</v>
      </c>
      <c r="F37" s="5" t="n">
        <v>18.0</v>
      </c>
      <c r="G37" s="5" t="n">
        <v>14.0</v>
      </c>
      <c r="H37" s="5" t="n">
        <v>58.0</v>
      </c>
      <c r="I37" s="5" t="n">
        <v>51.0</v>
      </c>
      <c r="J37" s="5" t="n">
        <v>34.0</v>
      </c>
      <c r="K37" s="5" t="n">
        <v>14.0</v>
      </c>
      <c r="L37" s="5" t="n">
        <v>18.0</v>
      </c>
      <c r="M37" s="5" t="n">
        <v>109.0</v>
      </c>
      <c r="N37" s="11" t="n">
        <f si="5" t="shared"/>
        <v>346.0</v>
      </c>
      <c r="O37" s="5" t="n">
        <v>44946.0</v>
      </c>
      <c r="P37" s="5" t="n">
        <v>3993.0</v>
      </c>
      <c r="Q37" s="11" t="n">
        <f si="2" t="shared"/>
        <v>237.0</v>
      </c>
      <c r="R37" s="6" t="n">
        <f si="0" t="shared"/>
        <v>16.848101265822784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125.0</v>
      </c>
      <c r="E38" s="5" t="n">
        <f ref="E38:M38" si="8" t="shared">E39-E26-E27-E28-E29-E30-E31-E32-E33-E34-E35-E36-E37</f>
        <v>98.0</v>
      </c>
      <c r="F38" s="5" t="n">
        <f si="8" t="shared"/>
        <v>156.0</v>
      </c>
      <c r="G38" s="5" t="n">
        <f si="8" t="shared"/>
        <v>163.0</v>
      </c>
      <c r="H38" s="5" t="n">
        <f si="8" t="shared"/>
        <v>382.0</v>
      </c>
      <c r="I38" s="5" t="n">
        <f si="8" t="shared"/>
        <v>354.0</v>
      </c>
      <c r="J38" s="5" t="n">
        <f si="8" t="shared"/>
        <v>318.0</v>
      </c>
      <c r="K38" s="5" t="n">
        <f si="8" t="shared"/>
        <v>261.0</v>
      </c>
      <c r="L38" s="5" t="n">
        <f si="8" t="shared"/>
        <v>120.0</v>
      </c>
      <c r="M38" s="5" t="n">
        <f si="8" t="shared"/>
        <v>689.0</v>
      </c>
      <c r="N38" s="11" t="n">
        <f si="5" t="shared"/>
        <v>2666.0</v>
      </c>
      <c r="O38" s="5" t="n">
        <f>O39-O26-O27-O28-O29-O30-O31-O32-O33-O34-O35-O36-O37</f>
        <v>171658.0</v>
      </c>
      <c r="P38" s="5" t="n">
        <f>P39-P26-P27-P28-P29-P30-P31-P32-P33-P34-P35-P36-P37</f>
        <v>35418.0</v>
      </c>
      <c r="Q38" s="11" t="n">
        <f si="2" t="shared"/>
        <v>1977.0</v>
      </c>
      <c r="R38" s="6" t="n">
        <f si="0" t="shared"/>
        <v>17.91502276176024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767.0</v>
      </c>
      <c r="E39" s="5" t="n">
        <v>841.0</v>
      </c>
      <c r="F39" s="5" t="n">
        <v>1186.0</v>
      </c>
      <c r="G39" s="5" t="n">
        <v>1047.0</v>
      </c>
      <c r="H39" s="5" t="n">
        <v>2191.0</v>
      </c>
      <c r="I39" s="5" t="n">
        <v>2536.0</v>
      </c>
      <c r="J39" s="5" t="n">
        <v>1948.0</v>
      </c>
      <c r="K39" s="5" t="n">
        <v>1198.0</v>
      </c>
      <c r="L39" s="5" t="n">
        <v>557.0</v>
      </c>
      <c r="M39" s="5" t="n">
        <v>3572.0</v>
      </c>
      <c r="N39" s="11" t="n">
        <f si="5" t="shared"/>
        <v>15843.0</v>
      </c>
      <c r="O39" s="5" t="n">
        <v>957643.0</v>
      </c>
      <c r="P39" s="5" t="n">
        <v>188322.0</v>
      </c>
      <c r="Q39" s="11" t="n">
        <f si="2" t="shared"/>
        <v>12271.0</v>
      </c>
      <c r="R39" s="6" t="n">
        <f si="0" t="shared"/>
        <v>15.346915491809959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287.0</v>
      </c>
      <c r="E40" s="5" t="n">
        <v>203.0</v>
      </c>
      <c r="F40" s="5" t="n">
        <v>291.0</v>
      </c>
      <c r="G40" s="5" t="n">
        <v>274.0</v>
      </c>
      <c r="H40" s="5" t="n">
        <v>534.0</v>
      </c>
      <c r="I40" s="5" t="n">
        <v>690.0</v>
      </c>
      <c r="J40" s="5" t="n">
        <v>440.0</v>
      </c>
      <c r="K40" s="5" t="n">
        <v>157.0</v>
      </c>
      <c r="L40" s="5" t="n">
        <v>53.0</v>
      </c>
      <c r="M40" s="5" t="n">
        <v>592.0</v>
      </c>
      <c r="N40" s="11" t="n">
        <f si="5" t="shared"/>
        <v>3521.0</v>
      </c>
      <c r="O40" s="5" t="n">
        <v>133337.0</v>
      </c>
      <c r="P40" s="5" t="n">
        <v>33254.0</v>
      </c>
      <c r="Q40" s="11" t="n">
        <f si="2" t="shared"/>
        <v>2929.0</v>
      </c>
      <c r="R40" s="6" t="n">
        <f si="0" t="shared"/>
        <v>11.353362922499146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180.0</v>
      </c>
      <c r="E41" s="5" t="n">
        <v>47.0</v>
      </c>
      <c r="F41" s="5" t="n">
        <v>47.0</v>
      </c>
      <c r="G41" s="5" t="n">
        <v>48.0</v>
      </c>
      <c r="H41" s="5" t="n">
        <v>97.0</v>
      </c>
      <c r="I41" s="5" t="n">
        <v>112.0</v>
      </c>
      <c r="J41" s="5" t="n">
        <v>114.0</v>
      </c>
      <c r="K41" s="5" t="n">
        <v>33.0</v>
      </c>
      <c r="L41" s="5" t="n">
        <v>19.0</v>
      </c>
      <c r="M41" s="5" t="n">
        <v>224.0</v>
      </c>
      <c r="N41" s="11" t="n">
        <f si="5" t="shared"/>
        <v>921.0</v>
      </c>
      <c r="O41" s="5" t="n">
        <v>43372.0</v>
      </c>
      <c r="P41" s="5" t="n">
        <v>7682.0</v>
      </c>
      <c r="Q41" s="11" t="n">
        <f si="2" t="shared"/>
        <v>697.0</v>
      </c>
      <c r="R41" s="6" t="n">
        <f si="0" t="shared"/>
        <v>11.021520803443329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5.0</v>
      </c>
      <c r="F42" s="5" t="n">
        <f si="9" t="shared"/>
        <v>8.0</v>
      </c>
      <c r="G42" s="5" t="n">
        <f si="9" t="shared"/>
        <v>4.0</v>
      </c>
      <c r="H42" s="5" t="n">
        <f si="9" t="shared"/>
        <v>19.0</v>
      </c>
      <c r="I42" s="5" t="n">
        <f si="9" t="shared"/>
        <v>17.0</v>
      </c>
      <c r="J42" s="5" t="n">
        <f si="9" t="shared"/>
        <v>18.0</v>
      </c>
      <c r="K42" s="5" t="n">
        <f si="9" t="shared"/>
        <v>10.0</v>
      </c>
      <c r="L42" s="5" t="n">
        <f si="9" t="shared"/>
        <v>13.0</v>
      </c>
      <c r="M42" s="5" t="n">
        <f si="9" t="shared"/>
        <v>25.0</v>
      </c>
      <c r="N42" s="11" t="n">
        <f si="5" t="shared"/>
        <v>121.0</v>
      </c>
      <c r="O42" s="5" t="n">
        <f>O43-O40-O41</f>
        <v>12114.0</v>
      </c>
      <c r="P42" s="5" t="n">
        <f>P43-P40-P41</f>
        <v>2166.0</v>
      </c>
      <c r="Q42" s="11" t="n">
        <f si="2" t="shared"/>
        <v>96.0</v>
      </c>
      <c r="R42" s="6" t="n">
        <f si="0" t="shared"/>
        <v>22.5625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469.0</v>
      </c>
      <c r="E43" s="5" t="n">
        <v>255.0</v>
      </c>
      <c r="F43" s="5" t="n">
        <v>346.0</v>
      </c>
      <c r="G43" s="5" t="n">
        <v>326.0</v>
      </c>
      <c r="H43" s="5" t="n">
        <v>650.0</v>
      </c>
      <c r="I43" s="5" t="n">
        <v>819.0</v>
      </c>
      <c r="J43" s="5" t="n">
        <v>572.0</v>
      </c>
      <c r="K43" s="5" t="n">
        <v>200.0</v>
      </c>
      <c r="L43" s="5" t="n">
        <v>85.0</v>
      </c>
      <c r="M43" s="5" t="n">
        <v>841.0</v>
      </c>
      <c r="N43" s="11" t="n">
        <f si="5" t="shared"/>
        <v>4563.0</v>
      </c>
      <c r="O43" s="5" t="n">
        <v>188823.0</v>
      </c>
      <c r="P43" s="5" t="n">
        <v>43102.0</v>
      </c>
      <c r="Q43" s="11" t="n">
        <f si="2" t="shared"/>
        <v>3722.0</v>
      </c>
      <c r="R43" s="6" t="n">
        <f si="0" t="shared"/>
        <v>11.580333154218163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2.0</v>
      </c>
      <c r="E44" s="8" t="n">
        <v>7.0</v>
      </c>
      <c r="F44" s="8" t="n">
        <v>10.0</v>
      </c>
      <c r="G44" s="8" t="n">
        <v>4.0</v>
      </c>
      <c r="H44" s="8" t="n">
        <v>8.0</v>
      </c>
      <c r="I44" s="8" t="n">
        <v>18.0</v>
      </c>
      <c r="J44" s="8" t="n">
        <v>28.0</v>
      </c>
      <c r="K44" s="8" t="n">
        <v>16.0</v>
      </c>
      <c r="L44" s="8" t="n">
        <v>6.0</v>
      </c>
      <c r="M44" s="8" t="n">
        <v>176.0</v>
      </c>
      <c r="N44" s="11" t="n">
        <f si="5" t="shared"/>
        <v>275.0</v>
      </c>
      <c r="O44" s="8" t="n">
        <v>121454.0</v>
      </c>
      <c r="P44" s="8" t="n">
        <v>2075.0</v>
      </c>
      <c r="Q44" s="11" t="n">
        <f si="2" t="shared"/>
        <v>99.0</v>
      </c>
      <c r="R44" s="6" t="n">
        <f si="0" t="shared"/>
        <v>20.95959595959596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7.0</v>
      </c>
      <c r="F45" s="8" t="n">
        <f si="10" t="shared"/>
        <v>5.0</v>
      </c>
      <c r="G45" s="8" t="n">
        <f si="10" t="shared"/>
        <v>10.0</v>
      </c>
      <c r="H45" s="8" t="n">
        <f si="10" t="shared"/>
        <v>30.0</v>
      </c>
      <c r="I45" s="8" t="n">
        <f si="10" t="shared"/>
        <v>70.0</v>
      </c>
      <c r="J45" s="8" t="n">
        <f si="10" t="shared"/>
        <v>18.0</v>
      </c>
      <c r="K45" s="8" t="n">
        <f si="10" t="shared"/>
        <v>14.0</v>
      </c>
      <c r="L45" s="8" t="n">
        <f si="10" t="shared"/>
        <v>13.0</v>
      </c>
      <c r="M45" s="8" t="n">
        <f si="10" t="shared"/>
        <v>124.0</v>
      </c>
      <c r="N45" s="11" t="n">
        <f si="5" t="shared"/>
        <v>297.0</v>
      </c>
      <c r="O45" s="8" t="n">
        <f>O46-O44</f>
        <v>97233.0</v>
      </c>
      <c r="P45" s="8" t="n">
        <f>P46-P44</f>
        <v>3049.0</v>
      </c>
      <c r="Q45" s="11" t="n">
        <f si="2" t="shared"/>
        <v>173.0</v>
      </c>
      <c r="R45" s="6" t="n">
        <f si="0" t="shared"/>
        <v>17.6242774566474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8.0</v>
      </c>
      <c r="E46" s="8" t="n">
        <v>14.0</v>
      </c>
      <c r="F46" s="8" t="n">
        <v>15.0</v>
      </c>
      <c r="G46" s="8" t="n">
        <v>14.0</v>
      </c>
      <c r="H46" s="8" t="n">
        <v>38.0</v>
      </c>
      <c r="I46" s="8" t="n">
        <v>88.0</v>
      </c>
      <c r="J46" s="8" t="n">
        <v>46.0</v>
      </c>
      <c r="K46" s="8" t="n">
        <v>30.0</v>
      </c>
      <c r="L46" s="8" t="n">
        <v>19.0</v>
      </c>
      <c r="M46" s="8" t="n">
        <v>300.0</v>
      </c>
      <c r="N46" s="11" t="n">
        <f si="5" t="shared"/>
        <v>572.0</v>
      </c>
      <c r="O46" s="8" t="n">
        <v>218687.0</v>
      </c>
      <c r="P46" s="8" t="n">
        <v>5124.0</v>
      </c>
      <c r="Q46" s="11" t="n">
        <f si="2" t="shared"/>
        <v>272.0</v>
      </c>
      <c r="R46" s="6" t="n">
        <f si="0" t="shared"/>
        <v>18.83823529411765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2.0</v>
      </c>
      <c r="F47" s="5" t="n">
        <v>2.0</v>
      </c>
      <c r="G47" s="5" t="n">
        <v>3.0</v>
      </c>
      <c r="H47" s="5" t="n">
        <v>7.0</v>
      </c>
      <c r="I47" s="5" t="n">
        <v>7.0</v>
      </c>
      <c r="J47" s="5" t="n">
        <v>2.0</v>
      </c>
      <c r="K47" s="5" t="n">
        <v>4.0</v>
      </c>
      <c r="L47" s="5" t="n">
        <v>0.0</v>
      </c>
      <c r="M47" s="5" t="n">
        <v>17.0</v>
      </c>
      <c r="N47" s="11" t="n">
        <f si="5" t="shared"/>
        <v>45.0</v>
      </c>
      <c r="O47" s="5" t="n">
        <v>2972.0</v>
      </c>
      <c r="P47" s="5" t="n">
        <v>352.0</v>
      </c>
      <c r="Q47" s="11" t="n">
        <f si="2" t="shared"/>
        <v>28.0</v>
      </c>
      <c r="R47" s="6" t="n">
        <f si="0" t="shared"/>
        <v>12.571428571428571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16602.0</v>
      </c>
      <c r="E48" s="5" t="n">
        <f ref="E48:M48" si="11" t="shared">E47+E46+E43+E39+E25+E18</f>
        <v>15700.0</v>
      </c>
      <c r="F48" s="5" t="n">
        <f si="11" t="shared"/>
        <v>34602.0</v>
      </c>
      <c r="G48" s="5" t="n">
        <f si="11" t="shared"/>
        <v>30480.0</v>
      </c>
      <c r="H48" s="5" t="n">
        <f si="11" t="shared"/>
        <v>53490.0</v>
      </c>
      <c r="I48" s="5" t="n">
        <f si="11" t="shared"/>
        <v>40907.0</v>
      </c>
      <c r="J48" s="5" t="n">
        <f si="11" t="shared"/>
        <v>14836.0</v>
      </c>
      <c r="K48" s="5" t="n">
        <f si="11" t="shared"/>
        <v>7685.0</v>
      </c>
      <c r="L48" s="5" t="n">
        <f si="11" t="shared"/>
        <v>3669.0</v>
      </c>
      <c r="M48" s="5" t="n">
        <f si="11" t="shared"/>
        <v>50177.0</v>
      </c>
      <c r="N48" s="11" t="n">
        <f si="5" t="shared"/>
        <v>268148.0</v>
      </c>
      <c r="O48" s="5" t="n">
        <f>O47+O46+O43+O39+O25+O18</f>
        <v>4.4865073E7</v>
      </c>
      <c r="P48" s="5" t="n">
        <f>P47+P46+P43+P39+P25+P18</f>
        <v>1961304.0</v>
      </c>
      <c r="Q48" s="11" t="n">
        <f si="2" t="shared"/>
        <v>217971.0</v>
      </c>
      <c r="R48" s="6" t="n">
        <f si="0" t="shared"/>
        <v>8.99800432167582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6.191357011799454</v>
      </c>
      <c r="E49" s="6" t="n">
        <f ref="E49" si="13" t="shared">E48/$N$48*100</f>
        <v>5.854975610483763</v>
      </c>
      <c r="F49" s="6" t="n">
        <f ref="F49" si="14" t="shared">F48/$N$48*100</f>
        <v>12.904067902799946</v>
      </c>
      <c r="G49" s="6" t="n">
        <f ref="G49" si="15" t="shared">G48/$N$48*100</f>
        <v>11.366857108760833</v>
      </c>
      <c r="H49" s="6" t="n">
        <f ref="H49" si="16" t="shared">H48/$N$48*100</f>
        <v>19.94793919775646</v>
      </c>
      <c r="I49" s="6" t="n">
        <f ref="I49" si="17" t="shared">I48/$N$48*100</f>
        <v>15.255381356564286</v>
      </c>
      <c r="J49" s="6" t="n">
        <f ref="J49" si="18" t="shared">J48/$N$48*100</f>
        <v>5.532765487715739</v>
      </c>
      <c r="K49" s="6" t="n">
        <f ref="K49" si="19" t="shared">K48/$N$48*100</f>
        <v>2.865954622074377</v>
      </c>
      <c r="L49" s="6" t="n">
        <f ref="L49" si="20" t="shared">L48/$N$48*100</f>
        <v>1.3682742366156002</v>
      </c>
      <c r="M49" s="6" t="n">
        <f ref="M49" si="21" t="shared">M48/$N$48*100</f>
        <v>18.712427465429542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