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<sst xmlns="http://schemas.openxmlformats.org/spreadsheetml/2006/main" count="118" uniqueCount="73">
  <si>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</si>
  <si>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</si>
  <si>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</si>
  <si>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</si>
  <si>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</si>
  <si>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</si>
  <si>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</si>
  <si>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</si>
  <si>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</si>
  <si>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</si>
  <si>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</si>
  <si>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</si>
  <si>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</si>
  <si>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</si>
  <si>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</si>
  <si>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</si>
  <si>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</si>
  <si>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</si>
  <si>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</si>
  <si>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</si>
  <si>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</si>
  <si>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</si>
  <si>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</si>
  <si>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</si>
  <si>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</si>
  <si>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</si>
  <si>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</si>
  <si>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</si>
  <si>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</si>
  <si>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</si>
  <si>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</si>
  <si>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</si>
  <si>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</si>
  <si>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</si>
  <si>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</si>
  <si>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</si>
  <si>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</si>
  <si>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</si>
  <si>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</si>
  <si>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</si>
  <si>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</si>
  <si>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</si>
  <si>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</si>
  <si>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</si>
  <si>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</si>
  <si>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</si>
  <si>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</si>
  <si>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</si>
  <si>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</si>
  <si>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</si>
  <si>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</si>
  <si>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</si>
  <si>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</si>
  <si>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</si>
  <si>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</si>
  <si>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</si>
  <si>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</si>
  <si>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</si>
  <si>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</si>
  <si>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</si>
  <si>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</si>
  <si>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</si>
  <si>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</si>
  <si>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</si>
  <si>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</si>
  <si>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</si>
  <si>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</si>
  <si>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</si>
  <si>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</si>
  <si>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</si>
  <si>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</si>
  <si>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97年5月來臺旅客人次～按停留夜數分
Table 1-8  Visitor Arrivals  by Length of Stay,
May,2008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</si>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</sst>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2547.0</v>
      </c>
      <c r="E3" s="4" t="n">
        <v>9373.0</v>
      </c>
      <c r="F3" s="4" t="n">
        <v>23551.0</v>
      </c>
      <c r="G3" s="4" t="n">
        <v>9937.0</v>
      </c>
      <c r="H3" s="4" t="n">
        <v>5472.0</v>
      </c>
      <c r="I3" s="4" t="n">
        <v>1451.0</v>
      </c>
      <c r="J3" s="4" t="n">
        <v>383.0</v>
      </c>
      <c r="K3" s="4" t="n">
        <v>307.0</v>
      </c>
      <c r="L3" s="4" t="n">
        <v>440.0</v>
      </c>
      <c r="M3" s="4" t="n">
        <v>242.0</v>
      </c>
      <c r="N3" s="11" t="n">
        <f>SUM(D3:M3)</f>
        <v>53703.0</v>
      </c>
      <c r="O3" s="4" t="n">
        <v>291667.0</v>
      </c>
      <c r="P3" s="4" t="n">
        <v>235680.0</v>
      </c>
      <c r="Q3" s="11" t="n">
        <f>SUM(D3:L3)</f>
        <v>53461.0</v>
      </c>
      <c r="R3" s="6" t="n">
        <f ref="R3:R48" si="0" t="shared">IF(P3&lt;&gt;0,P3/SUM(D3:L3),0)</f>
        <v>4.408447279325116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1301.0</v>
      </c>
      <c r="E4" s="5" t="n">
        <v>1153.0</v>
      </c>
      <c r="F4" s="5" t="n">
        <v>948.0</v>
      </c>
      <c r="G4" s="5" t="n">
        <v>794.0</v>
      </c>
      <c r="H4" s="5" t="n">
        <v>6810.0</v>
      </c>
      <c r="I4" s="5" t="n">
        <v>2373.0</v>
      </c>
      <c r="J4" s="5" t="n">
        <v>872.0</v>
      </c>
      <c r="K4" s="5" t="n">
        <v>935.0</v>
      </c>
      <c r="L4" s="5" t="n">
        <v>845.0</v>
      </c>
      <c r="M4" s="5" t="n">
        <v>4020.0</v>
      </c>
      <c r="N4" s="11" t="n">
        <f ref="N4:N14" si="1" t="shared">SUM(D4:M4)</f>
        <v>20051.0</v>
      </c>
      <c r="O4" s="5" t="n">
        <v>1991663.0</v>
      </c>
      <c r="P4" s="5" t="n">
        <v>202314.0</v>
      </c>
      <c r="Q4" s="11" t="n">
        <f ref="Q4:Q48" si="2" t="shared">SUM(D4:L4)</f>
        <v>16031.0</v>
      </c>
      <c r="R4" s="6" t="n">
        <f si="0" t="shared"/>
        <v>12.620173414010354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3908.0</v>
      </c>
      <c r="E5" s="5" t="n">
        <v>24449.0</v>
      </c>
      <c r="F5" s="5" t="n">
        <v>31082.0</v>
      </c>
      <c r="G5" s="5" t="n">
        <v>10550.0</v>
      </c>
      <c r="H5" s="5" t="n">
        <v>6590.0</v>
      </c>
      <c r="I5" s="5" t="n">
        <v>3858.0</v>
      </c>
      <c r="J5" s="5" t="n">
        <v>2335.0</v>
      </c>
      <c r="K5" s="5" t="n">
        <v>1344.0</v>
      </c>
      <c r="L5" s="5" t="n">
        <v>736.0</v>
      </c>
      <c r="M5" s="5" t="n">
        <v>788.0</v>
      </c>
      <c r="N5" s="11" t="n">
        <f si="1" t="shared"/>
        <v>85640.0</v>
      </c>
      <c r="O5" s="5" t="n">
        <v>614142.0</v>
      </c>
      <c r="P5" s="5" t="n">
        <v>432994.0</v>
      </c>
      <c r="Q5" s="11" t="n">
        <f si="2" t="shared"/>
        <v>84852.0</v>
      </c>
      <c r="R5" s="6" t="n">
        <f si="0" t="shared"/>
        <v>5.1029321642389105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1995.0</v>
      </c>
      <c r="E6" s="5" t="n">
        <v>6554.0</v>
      </c>
      <c r="F6" s="5" t="n">
        <v>10263.0</v>
      </c>
      <c r="G6" s="5" t="n">
        <v>1805.0</v>
      </c>
      <c r="H6" s="5" t="n">
        <v>966.0</v>
      </c>
      <c r="I6" s="5" t="n">
        <v>522.0</v>
      </c>
      <c r="J6" s="5" t="n">
        <v>520.0</v>
      </c>
      <c r="K6" s="5" t="n">
        <v>163.0</v>
      </c>
      <c r="L6" s="5" t="n">
        <v>105.0</v>
      </c>
      <c r="M6" s="5" t="n">
        <v>244.0</v>
      </c>
      <c r="N6" s="11" t="n">
        <f si="1" t="shared"/>
        <v>23137.0</v>
      </c>
      <c r="O6" s="5" t="n">
        <v>158685.0</v>
      </c>
      <c r="P6" s="5" t="n">
        <v>91952.0</v>
      </c>
      <c r="Q6" s="11" t="n">
        <f si="2" t="shared"/>
        <v>22893.0</v>
      </c>
      <c r="R6" s="6" t="n">
        <f si="0" t="shared"/>
        <v>4.016598960380902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138.0</v>
      </c>
      <c r="E7" s="5" t="n">
        <v>207.0</v>
      </c>
      <c r="F7" s="5" t="n">
        <v>247.0</v>
      </c>
      <c r="G7" s="5" t="n">
        <v>211.0</v>
      </c>
      <c r="H7" s="5" t="n">
        <v>269.0</v>
      </c>
      <c r="I7" s="5" t="n">
        <v>146.0</v>
      </c>
      <c r="J7" s="5" t="n">
        <v>112.0</v>
      </c>
      <c r="K7" s="5" t="n">
        <v>104.0</v>
      </c>
      <c r="L7" s="5" t="n">
        <v>45.0</v>
      </c>
      <c r="M7" s="5" t="n">
        <v>108.0</v>
      </c>
      <c r="N7" s="11" t="n">
        <f si="1" t="shared"/>
        <v>1587.0</v>
      </c>
      <c r="O7" s="5" t="n">
        <v>43751.0</v>
      </c>
      <c r="P7" s="5" t="n">
        <v>16514.0</v>
      </c>
      <c r="Q7" s="11" t="n">
        <f si="2" t="shared"/>
        <v>1479.0</v>
      </c>
      <c r="R7" s="6" t="n">
        <f si="0" t="shared"/>
        <v>11.165652467883705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80.0</v>
      </c>
      <c r="E8" s="5" t="n">
        <v>170.0</v>
      </c>
      <c r="F8" s="5" t="n">
        <v>186.0</v>
      </c>
      <c r="G8" s="5" t="n">
        <v>170.0</v>
      </c>
      <c r="H8" s="5" t="n">
        <v>193.0</v>
      </c>
      <c r="I8" s="5" t="n">
        <v>125.0</v>
      </c>
      <c r="J8" s="5" t="n">
        <v>51.0</v>
      </c>
      <c r="K8" s="5" t="n">
        <v>12.0</v>
      </c>
      <c r="L8" s="5" t="n">
        <v>4.0</v>
      </c>
      <c r="M8" s="5" t="n">
        <v>30.0</v>
      </c>
      <c r="N8" s="11" t="n">
        <f si="1" t="shared"/>
        <v>1021.0</v>
      </c>
      <c r="O8" s="5" t="n">
        <v>16664.0</v>
      </c>
      <c r="P8" s="5" t="n">
        <v>5966.0</v>
      </c>
      <c r="Q8" s="11" t="n">
        <f si="2" t="shared"/>
        <v>991.0</v>
      </c>
      <c r="R8" s="6" t="n">
        <f si="0" t="shared"/>
        <v>6.0201816347124115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488.0</v>
      </c>
      <c r="E9" s="5" t="n">
        <v>594.0</v>
      </c>
      <c r="F9" s="5" t="n">
        <v>1227.0</v>
      </c>
      <c r="G9" s="5" t="n">
        <v>1567.0</v>
      </c>
      <c r="H9" s="5" t="n">
        <v>6558.0</v>
      </c>
      <c r="I9" s="5" t="n">
        <v>1437.0</v>
      </c>
      <c r="J9" s="5" t="n">
        <v>575.0</v>
      </c>
      <c r="K9" s="5" t="n">
        <v>150.0</v>
      </c>
      <c r="L9" s="5" t="n">
        <v>172.0</v>
      </c>
      <c r="M9" s="5" t="n">
        <v>282.0</v>
      </c>
      <c r="N9" s="11" t="n">
        <f si="1" t="shared"/>
        <v>13050.0</v>
      </c>
      <c r="O9" s="5" t="n">
        <v>194803.0</v>
      </c>
      <c r="P9" s="5" t="n">
        <v>99265.0</v>
      </c>
      <c r="Q9" s="11" t="n">
        <f si="2" t="shared"/>
        <v>12768.0</v>
      </c>
      <c r="R9" s="6" t="n">
        <f si="0" t="shared"/>
        <v>7.774514411027569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575.0</v>
      </c>
      <c r="E10" s="5" t="n">
        <v>1565.0</v>
      </c>
      <c r="F10" s="5" t="n">
        <v>2506.0</v>
      </c>
      <c r="G10" s="5" t="n">
        <v>2601.0</v>
      </c>
      <c r="H10" s="5" t="n">
        <v>8081.0</v>
      </c>
      <c r="I10" s="5" t="n">
        <v>2177.0</v>
      </c>
      <c r="J10" s="5" t="n">
        <v>2676.0</v>
      </c>
      <c r="K10" s="5" t="n">
        <v>267.0</v>
      </c>
      <c r="L10" s="5" t="n">
        <v>96.0</v>
      </c>
      <c r="M10" s="5" t="n">
        <v>125.0</v>
      </c>
      <c r="N10" s="11" t="n">
        <f si="1" t="shared"/>
        <v>20669.0</v>
      </c>
      <c r="O10" s="5" t="n">
        <v>214924.0</v>
      </c>
      <c r="P10" s="5" t="n">
        <v>174819.0</v>
      </c>
      <c r="Q10" s="11" t="n">
        <f si="2" t="shared"/>
        <v>20544.0</v>
      </c>
      <c r="R10" s="6" t="n">
        <f si="0" t="shared"/>
        <v>8.509491822429906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176.0</v>
      </c>
      <c r="E11" s="5" t="n">
        <v>197.0</v>
      </c>
      <c r="F11" s="5" t="n">
        <v>248.0</v>
      </c>
      <c r="G11" s="5" t="n">
        <v>413.0</v>
      </c>
      <c r="H11" s="5" t="n">
        <v>751.0</v>
      </c>
      <c r="I11" s="5" t="n">
        <v>453.0</v>
      </c>
      <c r="J11" s="5" t="n">
        <v>392.0</v>
      </c>
      <c r="K11" s="5" t="n">
        <v>304.0</v>
      </c>
      <c r="L11" s="5" t="n">
        <v>162.0</v>
      </c>
      <c r="M11" s="5" t="n">
        <v>4874.0</v>
      </c>
      <c r="N11" s="11" t="n">
        <f si="1" t="shared"/>
        <v>7970.0</v>
      </c>
      <c r="O11" s="5" t="n">
        <v>3969239.0</v>
      </c>
      <c r="P11" s="5" t="n">
        <v>48469.0</v>
      </c>
      <c r="Q11" s="11" t="n">
        <f si="2" t="shared"/>
        <v>3096.0</v>
      </c>
      <c r="R11" s="6" t="n">
        <f si="0" t="shared"/>
        <v>15.655361757105943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367.0</v>
      </c>
      <c r="E12" s="5" t="n">
        <v>246.0</v>
      </c>
      <c r="F12" s="5" t="n">
        <v>457.0</v>
      </c>
      <c r="G12" s="5" t="n">
        <v>265.0</v>
      </c>
      <c r="H12" s="5" t="n">
        <v>566.0</v>
      </c>
      <c r="I12" s="5" t="n">
        <v>462.0</v>
      </c>
      <c r="J12" s="5" t="n">
        <v>576.0</v>
      </c>
      <c r="K12" s="5" t="n">
        <v>374.0</v>
      </c>
      <c r="L12" s="5" t="n">
        <v>171.0</v>
      </c>
      <c r="M12" s="5" t="n">
        <v>4884.0</v>
      </c>
      <c r="N12" s="11" t="n">
        <f si="1" t="shared"/>
        <v>8368.0</v>
      </c>
      <c r="O12" s="5" t="n">
        <v>3329769.0</v>
      </c>
      <c r="P12" s="5" t="n">
        <v>54306.0</v>
      </c>
      <c r="Q12" s="11" t="n">
        <f si="2" t="shared"/>
        <v>3484.0</v>
      </c>
      <c r="R12" s="6" t="n">
        <f si="0" t="shared"/>
        <v>15.587256027554535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155.0</v>
      </c>
      <c r="E13" s="5" t="n">
        <v>333.0</v>
      </c>
      <c r="F13" s="5" t="n">
        <v>726.0</v>
      </c>
      <c r="G13" s="5" t="n">
        <v>653.0</v>
      </c>
      <c r="H13" s="5" t="n">
        <v>537.0</v>
      </c>
      <c r="I13" s="5" t="n">
        <v>307.0</v>
      </c>
      <c r="J13" s="5" t="n">
        <v>309.0</v>
      </c>
      <c r="K13" s="5" t="n">
        <v>413.0</v>
      </c>
      <c r="L13" s="5" t="n">
        <v>153.0</v>
      </c>
      <c r="M13" s="5" t="n">
        <v>4432.0</v>
      </c>
      <c r="N13" s="11" t="n">
        <f si="1" t="shared"/>
        <v>8018.0</v>
      </c>
      <c r="O13" s="5" t="n">
        <v>2833625.0</v>
      </c>
      <c r="P13" s="5" t="n">
        <v>49047.0</v>
      </c>
      <c r="Q13" s="11" t="n">
        <f si="2" t="shared"/>
        <v>3586.0</v>
      </c>
      <c r="R13" s="6" t="n">
        <f si="0" t="shared"/>
        <v>13.677356385945343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43.0</v>
      </c>
      <c r="E14" s="5" t="n">
        <v>37.0</v>
      </c>
      <c r="F14" s="5" t="n">
        <v>117.0</v>
      </c>
      <c r="G14" s="5" t="n">
        <v>98.0</v>
      </c>
      <c r="H14" s="5" t="n">
        <v>245.0</v>
      </c>
      <c r="I14" s="5" t="n">
        <v>273.0</v>
      </c>
      <c r="J14" s="5" t="n">
        <v>423.0</v>
      </c>
      <c r="K14" s="5" t="n">
        <v>219.0</v>
      </c>
      <c r="L14" s="5" t="n">
        <v>261.0</v>
      </c>
      <c r="M14" s="5" t="n">
        <v>3198.0</v>
      </c>
      <c r="N14" s="11" t="n">
        <f si="1" t="shared"/>
        <v>4914.0</v>
      </c>
      <c r="O14" s="5" t="n">
        <v>2317878.0</v>
      </c>
      <c r="P14" s="5" t="n">
        <v>46835.0</v>
      </c>
      <c r="Q14" s="11" t="n">
        <f si="2" t="shared"/>
        <v>1716.0</v>
      </c>
      <c r="R14" s="6" t="n">
        <f si="0" t="shared"/>
        <v>27.293123543123542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29.0</v>
      </c>
      <c r="E15" s="5" t="n">
        <f ref="E15:M15" si="3" t="shared">E16-E9-E10-E11-E12-E13-E14</f>
        <v>31.0</v>
      </c>
      <c r="F15" s="5" t="n">
        <f si="3" t="shared"/>
        <v>18.0</v>
      </c>
      <c r="G15" s="5" t="n">
        <f si="3" t="shared"/>
        <v>15.0</v>
      </c>
      <c r="H15" s="5" t="n">
        <f si="3" t="shared"/>
        <v>77.0</v>
      </c>
      <c r="I15" s="5" t="n">
        <f si="3" t="shared"/>
        <v>64.0</v>
      </c>
      <c r="J15" s="5" t="n">
        <f si="3" t="shared"/>
        <v>23.0</v>
      </c>
      <c r="K15" s="5" t="n">
        <f si="3" t="shared"/>
        <v>22.0</v>
      </c>
      <c r="L15" s="5" t="n">
        <f si="3" t="shared"/>
        <v>9.0</v>
      </c>
      <c r="M15" s="5" t="n">
        <f si="3" t="shared"/>
        <v>126.0</v>
      </c>
      <c r="N15" s="5" t="n">
        <f ref="N15" si="4" t="shared">N16-N9-N10-N11-N12-N13-N14</f>
        <v>414.0</v>
      </c>
      <c r="O15" s="5" t="n">
        <f>O16-O9-O10-O11-O12-O13-O14</f>
        <v>75454.0</v>
      </c>
      <c r="P15" s="5" t="n">
        <f>P16-P9-P10-P11-P12-P13-P14</f>
        <v>3820.0</v>
      </c>
      <c r="Q15" s="11" t="n">
        <f si="2" t="shared"/>
        <v>288.0</v>
      </c>
      <c r="R15" s="6" t="n">
        <f si="0" t="shared"/>
        <v>13.26388888888889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1833.0</v>
      </c>
      <c r="E16" s="5" t="n">
        <v>3003.0</v>
      </c>
      <c r="F16" s="5" t="n">
        <v>5299.0</v>
      </c>
      <c r="G16" s="5" t="n">
        <v>5612.0</v>
      </c>
      <c r="H16" s="5" t="n">
        <v>16815.0</v>
      </c>
      <c r="I16" s="5" t="n">
        <v>5173.0</v>
      </c>
      <c r="J16" s="5" t="n">
        <v>4974.0</v>
      </c>
      <c r="K16" s="5" t="n">
        <v>1749.0</v>
      </c>
      <c r="L16" s="5" t="n">
        <v>1024.0</v>
      </c>
      <c r="M16" s="5" t="n">
        <v>17921.0</v>
      </c>
      <c r="N16" s="11" t="n">
        <f ref="N16:N48" si="5" t="shared">SUM(D16:M16)</f>
        <v>63403.0</v>
      </c>
      <c r="O16" s="5" t="n">
        <v>1.2935692E7</v>
      </c>
      <c r="P16" s="5" t="n">
        <v>476561.0</v>
      </c>
      <c r="Q16" s="11" t="n">
        <f si="2" t="shared"/>
        <v>45482.0</v>
      </c>
      <c r="R16" s="6" t="n">
        <f si="0" t="shared"/>
        <v>10.478013279978892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38.0</v>
      </c>
      <c r="E17" s="5" t="n">
        <f ref="E17:M17" si="6" t="shared">E18-E16-E3-E4-E5-E6-E7-E8</f>
        <v>83.0</v>
      </c>
      <c r="F17" s="5" t="n">
        <f si="6" t="shared"/>
        <v>127.0</v>
      </c>
      <c r="G17" s="5" t="n">
        <f si="6" t="shared"/>
        <v>100.0</v>
      </c>
      <c r="H17" s="5" t="n">
        <f si="6" t="shared"/>
        <v>220.0</v>
      </c>
      <c r="I17" s="5" t="n">
        <f si="6" t="shared"/>
        <v>488.0</v>
      </c>
      <c r="J17" s="5" t="n">
        <f si="6" t="shared"/>
        <v>480.0</v>
      </c>
      <c r="K17" s="5" t="n">
        <f si="6" t="shared"/>
        <v>596.0</v>
      </c>
      <c r="L17" s="5" t="n">
        <f si="6" t="shared"/>
        <v>312.0</v>
      </c>
      <c r="M17" s="5" t="n">
        <f si="6" t="shared"/>
        <v>1189.0</v>
      </c>
      <c r="N17" s="11" t="n">
        <f si="5" t="shared"/>
        <v>3633.0</v>
      </c>
      <c r="O17" s="5" t="n">
        <f>O18-O16-O3-O4-O5-O6-O7-O8</f>
        <v>546826.0</v>
      </c>
      <c r="P17" s="5" t="n">
        <f>P18-P16-P3-P4-P5-P6-P7-P8</f>
        <v>69798.0</v>
      </c>
      <c r="Q17" s="11" t="n">
        <f si="2" t="shared"/>
        <v>2444.0</v>
      </c>
      <c r="R17" s="6" t="n">
        <f si="0" t="shared"/>
        <v>28.558919803600656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11840.0</v>
      </c>
      <c r="E18" s="5" t="n">
        <v>44992.0</v>
      </c>
      <c r="F18" s="5" t="n">
        <v>71703.0</v>
      </c>
      <c r="G18" s="5" t="n">
        <v>29179.0</v>
      </c>
      <c r="H18" s="5" t="n">
        <v>37335.0</v>
      </c>
      <c r="I18" s="5" t="n">
        <v>14136.0</v>
      </c>
      <c r="J18" s="5" t="n">
        <v>9727.0</v>
      </c>
      <c r="K18" s="5" t="n">
        <v>5210.0</v>
      </c>
      <c r="L18" s="5" t="n">
        <v>3511.0</v>
      </c>
      <c r="M18" s="5" t="n">
        <v>24542.0</v>
      </c>
      <c r="N18" s="11" t="n">
        <f si="5" t="shared"/>
        <v>252175.0</v>
      </c>
      <c r="O18" s="5" t="n">
        <v>1.659909E7</v>
      </c>
      <c r="P18" s="5" t="n">
        <v>1531779.0</v>
      </c>
      <c r="Q18" s="11" t="n">
        <f si="2" t="shared"/>
        <v>227633.0</v>
      </c>
      <c r="R18" s="6" t="n">
        <f si="0" t="shared"/>
        <v>6.729160534720362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258.0</v>
      </c>
      <c r="E19" s="5" t="n">
        <v>613.0</v>
      </c>
      <c r="F19" s="5" t="n">
        <v>816.0</v>
      </c>
      <c r="G19" s="5" t="n">
        <v>551.0</v>
      </c>
      <c r="H19" s="5" t="n">
        <v>731.0</v>
      </c>
      <c r="I19" s="5" t="n">
        <v>738.0</v>
      </c>
      <c r="J19" s="5" t="n">
        <v>552.0</v>
      </c>
      <c r="K19" s="5" t="n">
        <v>158.0</v>
      </c>
      <c r="L19" s="5" t="n">
        <v>54.0</v>
      </c>
      <c r="M19" s="5" t="n">
        <v>159.0</v>
      </c>
      <c r="N19" s="11" t="n">
        <f si="5" t="shared"/>
        <v>4630.0</v>
      </c>
      <c r="O19" s="5" t="n">
        <v>85623.0</v>
      </c>
      <c r="P19" s="5" t="n">
        <v>42868.0</v>
      </c>
      <c r="Q19" s="11" t="n">
        <f si="2" t="shared"/>
        <v>4471.0</v>
      </c>
      <c r="R19" s="6" t="n">
        <f si="0" t="shared"/>
        <v>9.588011630507717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2395.0</v>
      </c>
      <c r="E20" s="5" t="n">
        <v>3118.0</v>
      </c>
      <c r="F20" s="5" t="n">
        <v>3509.0</v>
      </c>
      <c r="G20" s="5" t="n">
        <v>2795.0</v>
      </c>
      <c r="H20" s="5" t="n">
        <v>5433.0</v>
      </c>
      <c r="I20" s="5" t="n">
        <v>6046.0</v>
      </c>
      <c r="J20" s="5" t="n">
        <v>3068.0</v>
      </c>
      <c r="K20" s="5" t="n">
        <v>1200.0</v>
      </c>
      <c r="L20" s="5" t="n">
        <v>308.0</v>
      </c>
      <c r="M20" s="5" t="n">
        <v>692.0</v>
      </c>
      <c r="N20" s="11" t="n">
        <f si="5" t="shared"/>
        <v>28564.0</v>
      </c>
      <c r="O20" s="5" t="n">
        <v>461376.0</v>
      </c>
      <c r="P20" s="5" t="n">
        <v>274017.0</v>
      </c>
      <c r="Q20" s="11" t="n">
        <f si="2" t="shared"/>
        <v>27872.0</v>
      </c>
      <c r="R20" s="6" t="n">
        <f si="0" t="shared"/>
        <v>9.831264351320321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17.0</v>
      </c>
      <c r="F21" s="5" t="n">
        <v>20.0</v>
      </c>
      <c r="G21" s="5" t="n">
        <v>33.0</v>
      </c>
      <c r="H21" s="5" t="n">
        <v>29.0</v>
      </c>
      <c r="I21" s="5" t="n">
        <v>30.0</v>
      </c>
      <c r="J21" s="5" t="n">
        <v>11.0</v>
      </c>
      <c r="K21" s="5" t="n">
        <v>4.0</v>
      </c>
      <c r="L21" s="5" t="n">
        <v>3.0</v>
      </c>
      <c r="M21" s="5" t="n">
        <v>10.0</v>
      </c>
      <c r="N21" s="11" t="n">
        <f si="5" t="shared"/>
        <v>167.0</v>
      </c>
      <c r="O21" s="5" t="n">
        <v>3273.0</v>
      </c>
      <c r="P21" s="5" t="n">
        <v>1373.0</v>
      </c>
      <c r="Q21" s="11" t="n">
        <f si="2" t="shared"/>
        <v>157.0</v>
      </c>
      <c r="R21" s="6" t="n">
        <f si="0" t="shared"/>
        <v>8.745222929936306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4.0</v>
      </c>
      <c r="E22" s="5" t="n">
        <v>28.0</v>
      </c>
      <c r="F22" s="5" t="n">
        <v>15.0</v>
      </c>
      <c r="G22" s="5" t="n">
        <v>14.0</v>
      </c>
      <c r="H22" s="5" t="n">
        <v>68.0</v>
      </c>
      <c r="I22" s="5" t="n">
        <v>29.0</v>
      </c>
      <c r="J22" s="5" t="n">
        <v>18.0</v>
      </c>
      <c r="K22" s="5" t="n">
        <v>14.0</v>
      </c>
      <c r="L22" s="5" t="n">
        <v>9.0</v>
      </c>
      <c r="M22" s="5" t="n">
        <v>13.0</v>
      </c>
      <c r="N22" s="11" t="n">
        <f si="5" t="shared"/>
        <v>212.0</v>
      </c>
      <c r="O22" s="5" t="n">
        <v>9060.0</v>
      </c>
      <c r="P22" s="5" t="n">
        <v>2513.0</v>
      </c>
      <c r="Q22" s="11" t="n">
        <f si="2" t="shared"/>
        <v>199.0</v>
      </c>
      <c r="R22" s="6" t="n">
        <f si="0" t="shared"/>
        <v>12.628140703517587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4.0</v>
      </c>
      <c r="F23" s="5" t="n">
        <v>13.0</v>
      </c>
      <c r="G23" s="5" t="n">
        <v>5.0</v>
      </c>
      <c r="H23" s="5" t="n">
        <v>14.0</v>
      </c>
      <c r="I23" s="5" t="n">
        <v>4.0</v>
      </c>
      <c r="J23" s="5" t="n">
        <v>13.0</v>
      </c>
      <c r="K23" s="5" t="n">
        <v>6.0</v>
      </c>
      <c r="L23" s="5" t="n">
        <v>1.0</v>
      </c>
      <c r="M23" s="5" t="n">
        <v>3.0</v>
      </c>
      <c r="N23" s="11" t="n">
        <f si="5" t="shared"/>
        <v>65.0</v>
      </c>
      <c r="O23" s="5" t="n">
        <v>1553.0</v>
      </c>
      <c r="P23" s="5" t="n">
        <v>865.0</v>
      </c>
      <c r="Q23" s="11" t="n">
        <f si="2" t="shared"/>
        <v>62.0</v>
      </c>
      <c r="R23" s="6" t="n">
        <f si="0" t="shared"/>
        <v>13.951612903225806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14.0</v>
      </c>
      <c r="E24" s="5" t="n">
        <f ref="E24:M24" si="7" t="shared">E25-E19-E20-E21-E22-E23</f>
        <v>54.0</v>
      </c>
      <c r="F24" s="5" t="n">
        <f si="7" t="shared"/>
        <v>47.0</v>
      </c>
      <c r="G24" s="5" t="n">
        <f si="7" t="shared"/>
        <v>96.0</v>
      </c>
      <c r="H24" s="5" t="n">
        <f si="7" t="shared"/>
        <v>95.0</v>
      </c>
      <c r="I24" s="5" t="n">
        <f si="7" t="shared"/>
        <v>105.0</v>
      </c>
      <c r="J24" s="5" t="n">
        <f si="7" t="shared"/>
        <v>41.0</v>
      </c>
      <c r="K24" s="5" t="n">
        <f si="7" t="shared"/>
        <v>14.0</v>
      </c>
      <c r="L24" s="5" t="n">
        <f si="7" t="shared"/>
        <v>11.0</v>
      </c>
      <c r="M24" s="5" t="n">
        <f si="7" t="shared"/>
        <v>23.0</v>
      </c>
      <c r="N24" s="11" t="n">
        <f si="5" t="shared"/>
        <v>500.0</v>
      </c>
      <c r="O24" s="5" t="n">
        <f>O25-O19-O20-O21-O22-O23</f>
        <v>10572.0</v>
      </c>
      <c r="P24" s="5" t="n">
        <f>P25-P19-P20-P21-P22-P23</f>
        <v>4745.0</v>
      </c>
      <c r="Q24" s="11" t="n">
        <f si="2" t="shared"/>
        <v>477.0</v>
      </c>
      <c r="R24" s="6" t="n">
        <f si="0" t="shared"/>
        <v>9.947589098532495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2683.0</v>
      </c>
      <c r="E25" s="5" t="n">
        <v>3834.0</v>
      </c>
      <c r="F25" s="5" t="n">
        <v>4420.0</v>
      </c>
      <c r="G25" s="5" t="n">
        <v>3494.0</v>
      </c>
      <c r="H25" s="5" t="n">
        <v>6370.0</v>
      </c>
      <c r="I25" s="5" t="n">
        <v>6952.0</v>
      </c>
      <c r="J25" s="5" t="n">
        <v>3703.0</v>
      </c>
      <c r="K25" s="5" t="n">
        <v>1396.0</v>
      </c>
      <c r="L25" s="5" t="n">
        <v>386.0</v>
      </c>
      <c r="M25" s="5" t="n">
        <v>900.0</v>
      </c>
      <c r="N25" s="11" t="n">
        <f si="5" t="shared"/>
        <v>34138.0</v>
      </c>
      <c r="O25" s="5" t="n">
        <v>571457.0</v>
      </c>
      <c r="P25" s="5" t="n">
        <v>326381.0</v>
      </c>
      <c r="Q25" s="11" t="n">
        <f si="2" t="shared"/>
        <v>33238.0</v>
      </c>
      <c r="R25" s="6" t="n">
        <f si="0" t="shared"/>
        <v>9.819513809495156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38.0</v>
      </c>
      <c r="E26" s="5" t="n">
        <v>53.0</v>
      </c>
      <c r="F26" s="5" t="n">
        <v>31.0</v>
      </c>
      <c r="G26" s="5" t="n">
        <v>28.0</v>
      </c>
      <c r="H26" s="5" t="n">
        <v>46.0</v>
      </c>
      <c r="I26" s="5" t="n">
        <v>34.0</v>
      </c>
      <c r="J26" s="5" t="n">
        <v>9.0</v>
      </c>
      <c r="K26" s="5" t="n">
        <v>10.0</v>
      </c>
      <c r="L26" s="5" t="n">
        <v>0.0</v>
      </c>
      <c r="M26" s="5" t="n">
        <v>11.0</v>
      </c>
      <c r="N26" s="11" t="n">
        <f si="5" t="shared"/>
        <v>260.0</v>
      </c>
      <c r="O26" s="5" t="n">
        <v>3505.0</v>
      </c>
      <c r="P26" s="5" t="n">
        <v>1645.0</v>
      </c>
      <c r="Q26" s="11" t="n">
        <f si="2" t="shared"/>
        <v>249.0</v>
      </c>
      <c r="R26" s="6" t="n">
        <f si="0" t="shared"/>
        <v>6.606425702811245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198.0</v>
      </c>
      <c r="E27" s="5" t="n">
        <v>297.0</v>
      </c>
      <c r="F27" s="5" t="n">
        <v>271.0</v>
      </c>
      <c r="G27" s="5" t="n">
        <v>164.0</v>
      </c>
      <c r="H27" s="5" t="n">
        <v>265.0</v>
      </c>
      <c r="I27" s="5" t="n">
        <v>312.0</v>
      </c>
      <c r="J27" s="5" t="n">
        <v>169.0</v>
      </c>
      <c r="K27" s="5" t="n">
        <v>91.0</v>
      </c>
      <c r="L27" s="5" t="n">
        <v>32.0</v>
      </c>
      <c r="M27" s="5" t="n">
        <v>71.0</v>
      </c>
      <c r="N27" s="11" t="n">
        <f si="5" t="shared"/>
        <v>1870.0</v>
      </c>
      <c r="O27" s="5" t="n">
        <v>30882.0</v>
      </c>
      <c r="P27" s="5" t="n">
        <v>17461.0</v>
      </c>
      <c r="Q27" s="11" t="n">
        <f si="2" t="shared"/>
        <v>1799.0</v>
      </c>
      <c r="R27" s="6" t="n">
        <f si="0" t="shared"/>
        <v>9.705947748749304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261.0</v>
      </c>
      <c r="E28" s="5" t="n">
        <v>428.0</v>
      </c>
      <c r="F28" s="5" t="n">
        <v>434.0</v>
      </c>
      <c r="G28" s="5" t="n">
        <v>311.0</v>
      </c>
      <c r="H28" s="5" t="n">
        <v>393.0</v>
      </c>
      <c r="I28" s="5" t="n">
        <v>500.0</v>
      </c>
      <c r="J28" s="5" t="n">
        <v>314.0</v>
      </c>
      <c r="K28" s="5" t="n">
        <v>136.0</v>
      </c>
      <c r="L28" s="5" t="n">
        <v>52.0</v>
      </c>
      <c r="M28" s="5" t="n">
        <v>66.0</v>
      </c>
      <c r="N28" s="11" t="n">
        <f si="5" t="shared"/>
        <v>2895.0</v>
      </c>
      <c r="O28" s="5" t="n">
        <v>42252.0</v>
      </c>
      <c r="P28" s="5" t="n">
        <v>28929.0</v>
      </c>
      <c r="Q28" s="11" t="n">
        <f si="2" t="shared"/>
        <v>2829.0</v>
      </c>
      <c r="R28" s="6" t="n">
        <f si="0" t="shared"/>
        <v>10.225874867444327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117.0</v>
      </c>
      <c r="E29" s="5" t="n">
        <v>192.0</v>
      </c>
      <c r="F29" s="5" t="n">
        <v>170.0</v>
      </c>
      <c r="G29" s="5" t="n">
        <v>78.0</v>
      </c>
      <c r="H29" s="5" t="n">
        <v>135.0</v>
      </c>
      <c r="I29" s="5" t="n">
        <v>72.0</v>
      </c>
      <c r="J29" s="5" t="n">
        <v>52.0</v>
      </c>
      <c r="K29" s="5" t="n">
        <v>13.0</v>
      </c>
      <c r="L29" s="5" t="n">
        <v>12.0</v>
      </c>
      <c r="M29" s="5" t="n">
        <v>14.0</v>
      </c>
      <c r="N29" s="11" t="n">
        <f si="5" t="shared"/>
        <v>855.0</v>
      </c>
      <c r="O29" s="5" t="n">
        <v>7803.0</v>
      </c>
      <c r="P29" s="5" t="n">
        <v>5544.0</v>
      </c>
      <c r="Q29" s="11" t="n">
        <f si="2" t="shared"/>
        <v>841.0</v>
      </c>
      <c r="R29" s="6" t="n">
        <f si="0" t="shared"/>
        <v>6.592152199762188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96.0</v>
      </c>
      <c r="E30" s="5" t="n">
        <v>132.0</v>
      </c>
      <c r="F30" s="5" t="n">
        <v>122.0</v>
      </c>
      <c r="G30" s="5" t="n">
        <v>116.0</v>
      </c>
      <c r="H30" s="5" t="n">
        <v>156.0</v>
      </c>
      <c r="I30" s="5" t="n">
        <v>164.0</v>
      </c>
      <c r="J30" s="5" t="n">
        <v>65.0</v>
      </c>
      <c r="K30" s="5" t="n">
        <v>24.0</v>
      </c>
      <c r="L30" s="5" t="n">
        <v>6.0</v>
      </c>
      <c r="M30" s="5" t="n">
        <v>20.0</v>
      </c>
      <c r="N30" s="11" t="n">
        <f si="5" t="shared"/>
        <v>901.0</v>
      </c>
      <c r="O30" s="5" t="n">
        <v>9989.0</v>
      </c>
      <c r="P30" s="5" t="n">
        <v>6887.0</v>
      </c>
      <c r="Q30" s="11" t="n">
        <f si="2" t="shared"/>
        <v>881.0</v>
      </c>
      <c r="R30" s="6" t="n">
        <f si="0" t="shared"/>
        <v>7.817253121452895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57.0</v>
      </c>
      <c r="E31" s="5" t="n">
        <v>71.0</v>
      </c>
      <c r="F31" s="5" t="n">
        <v>69.0</v>
      </c>
      <c r="G31" s="5" t="n">
        <v>52.0</v>
      </c>
      <c r="H31" s="5" t="n">
        <v>80.0</v>
      </c>
      <c r="I31" s="5" t="n">
        <v>91.0</v>
      </c>
      <c r="J31" s="5" t="n">
        <v>45.0</v>
      </c>
      <c r="K31" s="5" t="n">
        <v>18.0</v>
      </c>
      <c r="L31" s="5" t="n">
        <v>6.0</v>
      </c>
      <c r="M31" s="5" t="n">
        <v>12.0</v>
      </c>
      <c r="N31" s="11" t="n">
        <f si="5" t="shared"/>
        <v>501.0</v>
      </c>
      <c r="O31" s="5" t="n">
        <v>7542.0</v>
      </c>
      <c r="P31" s="5" t="n">
        <v>4457.0</v>
      </c>
      <c r="Q31" s="11" t="n">
        <f si="2" t="shared"/>
        <v>489.0</v>
      </c>
      <c r="R31" s="6" t="n">
        <f si="0" t="shared"/>
        <v>9.114519427402863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46.0</v>
      </c>
      <c r="E32" s="5" t="n">
        <v>45.0</v>
      </c>
      <c r="F32" s="5" t="n">
        <v>51.0</v>
      </c>
      <c r="G32" s="5" t="n">
        <v>45.0</v>
      </c>
      <c r="H32" s="5" t="n">
        <v>60.0</v>
      </c>
      <c r="I32" s="5" t="n">
        <v>46.0</v>
      </c>
      <c r="J32" s="5" t="n">
        <v>22.0</v>
      </c>
      <c r="K32" s="5" t="n">
        <v>15.0</v>
      </c>
      <c r="L32" s="5" t="n">
        <v>4.0</v>
      </c>
      <c r="M32" s="5" t="n">
        <v>12.0</v>
      </c>
      <c r="N32" s="11" t="n">
        <f si="5" t="shared"/>
        <v>346.0</v>
      </c>
      <c r="O32" s="5" t="n">
        <v>5719.0</v>
      </c>
      <c r="P32" s="5" t="n">
        <v>2840.0</v>
      </c>
      <c r="Q32" s="11" t="n">
        <f si="2" t="shared"/>
        <v>334.0</v>
      </c>
      <c r="R32" s="6" t="n">
        <f si="0" t="shared"/>
        <v>8.502994011976048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498.0</v>
      </c>
      <c r="E33" s="5" t="n">
        <v>618.0</v>
      </c>
      <c r="F33" s="5" t="n">
        <v>701.0</v>
      </c>
      <c r="G33" s="5" t="n">
        <v>355.0</v>
      </c>
      <c r="H33" s="5" t="n">
        <v>487.0</v>
      </c>
      <c r="I33" s="5" t="n">
        <v>357.0</v>
      </c>
      <c r="J33" s="5" t="n">
        <v>247.0</v>
      </c>
      <c r="K33" s="5" t="n">
        <v>75.0</v>
      </c>
      <c r="L33" s="5" t="n">
        <v>36.0</v>
      </c>
      <c r="M33" s="5" t="n">
        <v>75.0</v>
      </c>
      <c r="N33" s="11" t="n">
        <f si="5" t="shared"/>
        <v>3449.0</v>
      </c>
      <c r="O33" s="5" t="n">
        <v>39456.0</v>
      </c>
      <c r="P33" s="5" t="n">
        <v>23931.0</v>
      </c>
      <c r="Q33" s="11" t="n">
        <f si="2" t="shared"/>
        <v>3374.0</v>
      </c>
      <c r="R33" s="6" t="n">
        <f si="0" t="shared"/>
        <v>7.092768227622999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37.0</v>
      </c>
      <c r="E34" s="5" t="n">
        <v>42.0</v>
      </c>
      <c r="F34" s="5" t="n">
        <v>30.0</v>
      </c>
      <c r="G34" s="5" t="n">
        <v>44.0</v>
      </c>
      <c r="H34" s="5" t="n">
        <v>53.0</v>
      </c>
      <c r="I34" s="5" t="n">
        <v>44.0</v>
      </c>
      <c r="J34" s="5" t="n">
        <v>33.0</v>
      </c>
      <c r="K34" s="5" t="n">
        <v>6.0</v>
      </c>
      <c r="L34" s="5" t="n">
        <v>10.0</v>
      </c>
      <c r="M34" s="5" t="n">
        <v>8.0</v>
      </c>
      <c r="N34" s="11" t="n">
        <f si="5" t="shared"/>
        <v>307.0</v>
      </c>
      <c r="O34" s="5" t="n">
        <v>4144.0</v>
      </c>
      <c r="P34" s="5" t="n">
        <v>2965.0</v>
      </c>
      <c r="Q34" s="11" t="n">
        <f si="2" t="shared"/>
        <v>299.0</v>
      </c>
      <c r="R34" s="6" t="n">
        <f si="0" t="shared"/>
        <v>9.91638795986622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16.0</v>
      </c>
      <c r="E35" s="5" t="n">
        <v>9.0</v>
      </c>
      <c r="F35" s="5" t="n">
        <v>13.0</v>
      </c>
      <c r="G35" s="5" t="n">
        <v>11.0</v>
      </c>
      <c r="H35" s="5" t="n">
        <v>36.0</v>
      </c>
      <c r="I35" s="5" t="n">
        <v>9.0</v>
      </c>
      <c r="J35" s="5" t="n">
        <v>7.0</v>
      </c>
      <c r="K35" s="5" t="n">
        <v>2.0</v>
      </c>
      <c r="L35" s="5" t="n">
        <v>0.0</v>
      </c>
      <c r="M35" s="5" t="n">
        <v>1.0</v>
      </c>
      <c r="N35" s="11" t="n">
        <f si="5" t="shared"/>
        <v>104.0</v>
      </c>
      <c r="O35" s="5" t="n">
        <v>791.0</v>
      </c>
      <c r="P35" s="5" t="n">
        <v>667.0</v>
      </c>
      <c r="Q35" s="11" t="n">
        <f si="2" t="shared"/>
        <v>103.0</v>
      </c>
      <c r="R35" s="6" t="n">
        <f si="0" t="shared"/>
        <v>6.475728155339806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60.0</v>
      </c>
      <c r="E36" s="5" t="n">
        <v>104.0</v>
      </c>
      <c r="F36" s="5" t="n">
        <v>95.0</v>
      </c>
      <c r="G36" s="5" t="n">
        <v>70.0</v>
      </c>
      <c r="H36" s="5" t="n">
        <v>74.0</v>
      </c>
      <c r="I36" s="5" t="n">
        <v>73.0</v>
      </c>
      <c r="J36" s="5" t="n">
        <v>53.0</v>
      </c>
      <c r="K36" s="5" t="n">
        <v>20.0</v>
      </c>
      <c r="L36" s="5" t="n">
        <v>8.0</v>
      </c>
      <c r="M36" s="5" t="n">
        <v>8.0</v>
      </c>
      <c r="N36" s="11" t="n">
        <f si="5" t="shared"/>
        <v>565.0</v>
      </c>
      <c r="O36" s="5" t="n">
        <v>6837.0</v>
      </c>
      <c r="P36" s="5" t="n">
        <v>4793.0</v>
      </c>
      <c r="Q36" s="11" t="n">
        <f si="2" t="shared"/>
        <v>557.0</v>
      </c>
      <c r="R36" s="6" t="n">
        <f si="0" t="shared"/>
        <v>8.605026929982047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8.0</v>
      </c>
      <c r="E37" s="5" t="n">
        <v>15.0</v>
      </c>
      <c r="F37" s="5" t="n">
        <v>20.0</v>
      </c>
      <c r="G37" s="5" t="n">
        <v>43.0</v>
      </c>
      <c r="H37" s="5" t="n">
        <v>81.0</v>
      </c>
      <c r="I37" s="5" t="n">
        <v>42.0</v>
      </c>
      <c r="J37" s="5" t="n">
        <v>23.0</v>
      </c>
      <c r="K37" s="5" t="n">
        <v>9.0</v>
      </c>
      <c r="L37" s="5" t="n">
        <v>5.0</v>
      </c>
      <c r="M37" s="5" t="n">
        <v>20.0</v>
      </c>
      <c r="N37" s="11" t="n">
        <f si="5" t="shared"/>
        <v>266.0</v>
      </c>
      <c r="O37" s="5" t="n">
        <v>8386.0</v>
      </c>
      <c r="P37" s="5" t="n">
        <v>2551.0</v>
      </c>
      <c r="Q37" s="11" t="n">
        <f si="2" t="shared"/>
        <v>246.0</v>
      </c>
      <c r="R37" s="6" t="n">
        <f si="0" t="shared"/>
        <v>10.369918699186991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208.0</v>
      </c>
      <c r="E38" s="5" t="n">
        <f ref="E38:M38" si="8" t="shared">E39-E26-E27-E28-E29-E30-E31-E32-E33-E34-E35-E36-E37</f>
        <v>300.0</v>
      </c>
      <c r="F38" s="5" t="n">
        <f si="8" t="shared"/>
        <v>429.0</v>
      </c>
      <c r="G38" s="5" t="n">
        <f si="8" t="shared"/>
        <v>245.0</v>
      </c>
      <c r="H38" s="5" t="n">
        <f si="8" t="shared"/>
        <v>310.0</v>
      </c>
      <c r="I38" s="5" t="n">
        <f si="8" t="shared"/>
        <v>188.0</v>
      </c>
      <c r="J38" s="5" t="n">
        <f si="8" t="shared"/>
        <v>108.0</v>
      </c>
      <c r="K38" s="5" t="n">
        <f si="8" t="shared"/>
        <v>53.0</v>
      </c>
      <c r="L38" s="5" t="n">
        <f si="8" t="shared"/>
        <v>29.0</v>
      </c>
      <c r="M38" s="5" t="n">
        <f si="8" t="shared"/>
        <v>85.0</v>
      </c>
      <c r="N38" s="11" t="n">
        <f si="5" t="shared"/>
        <v>1955.0</v>
      </c>
      <c r="O38" s="5" t="n">
        <f>O39-O26-O27-O28-O29-O30-O31-O32-O33-O34-O35-O36-O37</f>
        <v>35212.0</v>
      </c>
      <c r="P38" s="5" t="n">
        <f>P39-P26-P27-P28-P29-P30-P31-P32-P33-P34-P35-P36-P37</f>
        <v>13885.0</v>
      </c>
      <c r="Q38" s="11" t="n">
        <f si="2" t="shared"/>
        <v>1870.0</v>
      </c>
      <c r="R38" s="6" t="n">
        <f si="0" t="shared"/>
        <v>7.425133689839572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1640.0</v>
      </c>
      <c r="E39" s="5" t="n">
        <v>2306.0</v>
      </c>
      <c r="F39" s="5" t="n">
        <v>2436.0</v>
      </c>
      <c r="G39" s="5" t="n">
        <v>1562.0</v>
      </c>
      <c r="H39" s="5" t="n">
        <v>2176.0</v>
      </c>
      <c r="I39" s="5" t="n">
        <v>1932.0</v>
      </c>
      <c r="J39" s="5" t="n">
        <v>1147.0</v>
      </c>
      <c r="K39" s="5" t="n">
        <v>472.0</v>
      </c>
      <c r="L39" s="5" t="n">
        <v>200.0</v>
      </c>
      <c r="M39" s="5" t="n">
        <v>403.0</v>
      </c>
      <c r="N39" s="11" t="n">
        <f si="5" t="shared"/>
        <v>14274.0</v>
      </c>
      <c r="O39" s="5" t="n">
        <v>202518.0</v>
      </c>
      <c r="P39" s="5" t="n">
        <v>116555.0</v>
      </c>
      <c r="Q39" s="11" t="n">
        <f si="2" t="shared"/>
        <v>13871.0</v>
      </c>
      <c r="R39" s="6" t="n">
        <f si="0" t="shared"/>
        <v>8.402782784226083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748.0</v>
      </c>
      <c r="E40" s="5" t="n">
        <v>685.0</v>
      </c>
      <c r="F40" s="5" t="n">
        <v>555.0</v>
      </c>
      <c r="G40" s="5" t="n">
        <v>423.0</v>
      </c>
      <c r="H40" s="5" t="n">
        <v>560.0</v>
      </c>
      <c r="I40" s="5" t="n">
        <v>456.0</v>
      </c>
      <c r="J40" s="5" t="n">
        <v>235.0</v>
      </c>
      <c r="K40" s="5" t="n">
        <v>80.0</v>
      </c>
      <c r="L40" s="5" t="n">
        <v>24.0</v>
      </c>
      <c r="M40" s="5" t="n">
        <v>48.0</v>
      </c>
      <c r="N40" s="11" t="n">
        <f si="5" t="shared"/>
        <v>3814.0</v>
      </c>
      <c r="O40" s="5" t="n">
        <v>34207.0</v>
      </c>
      <c r="P40" s="5" t="n">
        <v>24588.0</v>
      </c>
      <c r="Q40" s="11" t="n">
        <f si="2" t="shared"/>
        <v>3766.0</v>
      </c>
      <c r="R40" s="6" t="n">
        <f si="0" t="shared"/>
        <v>6.528943175783325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74.0</v>
      </c>
      <c r="E41" s="5" t="n">
        <v>110.0</v>
      </c>
      <c r="F41" s="5" t="n">
        <v>88.0</v>
      </c>
      <c r="G41" s="5" t="n">
        <v>56.0</v>
      </c>
      <c r="H41" s="5" t="n">
        <v>128.0</v>
      </c>
      <c r="I41" s="5" t="n">
        <v>102.0</v>
      </c>
      <c r="J41" s="5" t="n">
        <v>78.0</v>
      </c>
      <c r="K41" s="5" t="n">
        <v>20.0</v>
      </c>
      <c r="L41" s="5" t="n">
        <v>8.0</v>
      </c>
      <c r="M41" s="5" t="n">
        <v>19.0</v>
      </c>
      <c r="N41" s="11" t="n">
        <f si="5" t="shared"/>
        <v>683.0</v>
      </c>
      <c r="O41" s="5" t="n">
        <v>11141.0</v>
      </c>
      <c r="P41" s="5" t="n">
        <v>5982.0</v>
      </c>
      <c r="Q41" s="11" t="n">
        <f si="2" t="shared"/>
        <v>664.0</v>
      </c>
      <c r="R41" s="6" t="n">
        <f si="0" t="shared"/>
        <v>9.009036144578314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21.0</v>
      </c>
      <c r="F42" s="5" t="n">
        <f si="9" t="shared"/>
        <v>43.0</v>
      </c>
      <c r="G42" s="5" t="n">
        <f si="9" t="shared"/>
        <v>29.0</v>
      </c>
      <c r="H42" s="5" t="n">
        <f si="9" t="shared"/>
        <v>22.0</v>
      </c>
      <c r="I42" s="5" t="n">
        <f si="9" t="shared"/>
        <v>11.0</v>
      </c>
      <c r="J42" s="5" t="n">
        <f si="9" t="shared"/>
        <v>8.0</v>
      </c>
      <c r="K42" s="5" t="n">
        <f si="9" t="shared"/>
        <v>7.0</v>
      </c>
      <c r="L42" s="5" t="n">
        <f si="9" t="shared"/>
        <v>0.0</v>
      </c>
      <c r="M42" s="5" t="n">
        <f si="9" t="shared"/>
        <v>3.0</v>
      </c>
      <c r="N42" s="11" t="n">
        <f si="5" t="shared"/>
        <v>148.0</v>
      </c>
      <c r="O42" s="5" t="n">
        <f>O43-O40-O41</f>
        <v>1527.0</v>
      </c>
      <c r="P42" s="5" t="n">
        <f>P43-P40-P41</f>
        <v>1027.0</v>
      </c>
      <c r="Q42" s="11" t="n">
        <f si="2" t="shared"/>
        <v>145.0</v>
      </c>
      <c r="R42" s="6" t="n">
        <f si="0" t="shared"/>
        <v>7.082758620689655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826.0</v>
      </c>
      <c r="E43" s="5" t="n">
        <v>816.0</v>
      </c>
      <c r="F43" s="5" t="n">
        <v>686.0</v>
      </c>
      <c r="G43" s="5" t="n">
        <v>508.0</v>
      </c>
      <c r="H43" s="5" t="n">
        <v>710.0</v>
      </c>
      <c r="I43" s="5" t="n">
        <v>569.0</v>
      </c>
      <c r="J43" s="5" t="n">
        <v>321.0</v>
      </c>
      <c r="K43" s="5" t="n">
        <v>107.0</v>
      </c>
      <c r="L43" s="5" t="n">
        <v>32.0</v>
      </c>
      <c r="M43" s="5" t="n">
        <v>70.0</v>
      </c>
      <c r="N43" s="11" t="n">
        <f si="5" t="shared"/>
        <v>4645.0</v>
      </c>
      <c r="O43" s="5" t="n">
        <v>46875.0</v>
      </c>
      <c r="P43" s="5" t="n">
        <v>31597.0</v>
      </c>
      <c r="Q43" s="11" t="n">
        <f si="2" t="shared"/>
        <v>4575.0</v>
      </c>
      <c r="R43" s="6" t="n">
        <f si="0" t="shared"/>
        <v>6.906448087431694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20.0</v>
      </c>
      <c r="F44" s="8" t="n">
        <v>20.0</v>
      </c>
      <c r="G44" s="8" t="n">
        <v>26.0</v>
      </c>
      <c r="H44" s="8" t="n">
        <v>26.0</v>
      </c>
      <c r="I44" s="8" t="n">
        <v>36.0</v>
      </c>
      <c r="J44" s="8" t="n">
        <v>26.0</v>
      </c>
      <c r="K44" s="8" t="n">
        <v>28.0</v>
      </c>
      <c r="L44" s="8" t="n">
        <v>15.0</v>
      </c>
      <c r="M44" s="8" t="n">
        <v>38.0</v>
      </c>
      <c r="N44" s="11" t="n">
        <f si="5" t="shared"/>
        <v>249.0</v>
      </c>
      <c r="O44" s="8" t="n">
        <v>12839.0</v>
      </c>
      <c r="P44" s="8" t="n">
        <v>3900.0</v>
      </c>
      <c r="Q44" s="11" t="n">
        <f si="2" t="shared"/>
        <v>211.0</v>
      </c>
      <c r="R44" s="6" t="n">
        <f si="0" t="shared"/>
        <v>18.48341232227488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18.0</v>
      </c>
      <c r="F45" s="8" t="n">
        <f si="10" t="shared"/>
        <v>38.0</v>
      </c>
      <c r="G45" s="8" t="n">
        <f si="10" t="shared"/>
        <v>72.0</v>
      </c>
      <c r="H45" s="8" t="n">
        <f si="10" t="shared"/>
        <v>91.0</v>
      </c>
      <c r="I45" s="8" t="n">
        <f si="10" t="shared"/>
        <v>98.0</v>
      </c>
      <c r="J45" s="8" t="n">
        <f si="10" t="shared"/>
        <v>18.0</v>
      </c>
      <c r="K45" s="8" t="n">
        <f si="10" t="shared"/>
        <v>3.0</v>
      </c>
      <c r="L45" s="8" t="n">
        <f si="10" t="shared"/>
        <v>5.0</v>
      </c>
      <c r="M45" s="8" t="n">
        <f si="10" t="shared"/>
        <v>20.0</v>
      </c>
      <c r="N45" s="11" t="n">
        <f si="5" t="shared"/>
        <v>366.0</v>
      </c>
      <c r="O45" s="8" t="n">
        <f>O46-O44</f>
        <v>12995.0</v>
      </c>
      <c r="P45" s="8" t="n">
        <f>P46-P44</f>
        <v>2999.0</v>
      </c>
      <c r="Q45" s="11" t="n">
        <f si="2" t="shared"/>
        <v>346.0</v>
      </c>
      <c r="R45" s="6" t="n">
        <f si="0" t="shared"/>
        <v>8.667630057803468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38.0</v>
      </c>
      <c r="F46" s="8" t="n">
        <v>58.0</v>
      </c>
      <c r="G46" s="8" t="n">
        <v>98.0</v>
      </c>
      <c r="H46" s="8" t="n">
        <v>117.0</v>
      </c>
      <c r="I46" s="8" t="n">
        <v>134.0</v>
      </c>
      <c r="J46" s="8" t="n">
        <v>44.0</v>
      </c>
      <c r="K46" s="8" t="n">
        <v>31.0</v>
      </c>
      <c r="L46" s="8" t="n">
        <v>20.0</v>
      </c>
      <c r="M46" s="8" t="n">
        <v>58.0</v>
      </c>
      <c r="N46" s="11" t="n">
        <f si="5" t="shared"/>
        <v>615.0</v>
      </c>
      <c r="O46" s="8" t="n">
        <v>25834.0</v>
      </c>
      <c r="P46" s="8" t="n">
        <v>6899.0</v>
      </c>
      <c r="Q46" s="11" t="n">
        <f si="2" t="shared"/>
        <v>557.0</v>
      </c>
      <c r="R46" s="6" t="n">
        <f si="0" t="shared"/>
        <v>12.385996409335727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210.0</v>
      </c>
      <c r="E47" s="5" t="n">
        <v>141.0</v>
      </c>
      <c r="F47" s="5" t="n">
        <v>178.0</v>
      </c>
      <c r="G47" s="5" t="n">
        <v>101.0</v>
      </c>
      <c r="H47" s="5" t="n">
        <v>163.0</v>
      </c>
      <c r="I47" s="5" t="n">
        <v>144.0</v>
      </c>
      <c r="J47" s="5" t="n">
        <v>52.0</v>
      </c>
      <c r="K47" s="5" t="n">
        <v>17.0</v>
      </c>
      <c r="L47" s="5" t="n">
        <v>10.0</v>
      </c>
      <c r="M47" s="5" t="n">
        <v>10.0</v>
      </c>
      <c r="N47" s="11" t="n">
        <f si="5" t="shared"/>
        <v>1026.0</v>
      </c>
      <c r="O47" s="5" t="n">
        <v>25658.0</v>
      </c>
      <c r="P47" s="5" t="n">
        <v>6390.0</v>
      </c>
      <c r="Q47" s="11" t="n">
        <f si="2" t="shared"/>
        <v>1016.0</v>
      </c>
      <c r="R47" s="6" t="n">
        <f si="0" t="shared"/>
        <v>6.289370078740157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17216.0</v>
      </c>
      <c r="E48" s="5" t="n">
        <f ref="E48:M48" si="11" t="shared">E47+E46+E43+E39+E25+E18</f>
        <v>52127.0</v>
      </c>
      <c r="F48" s="5" t="n">
        <f si="11" t="shared"/>
        <v>79481.0</v>
      </c>
      <c r="G48" s="5" t="n">
        <f si="11" t="shared"/>
        <v>34942.0</v>
      </c>
      <c r="H48" s="5" t="n">
        <f si="11" t="shared"/>
        <v>46871.0</v>
      </c>
      <c r="I48" s="5" t="n">
        <f si="11" t="shared"/>
        <v>23867.0</v>
      </c>
      <c r="J48" s="5" t="n">
        <f si="11" t="shared"/>
        <v>14994.0</v>
      </c>
      <c r="K48" s="5" t="n">
        <f si="11" t="shared"/>
        <v>7233.0</v>
      </c>
      <c r="L48" s="5" t="n">
        <f si="11" t="shared"/>
        <v>4159.0</v>
      </c>
      <c r="M48" s="5" t="n">
        <f si="11" t="shared"/>
        <v>25983.0</v>
      </c>
      <c r="N48" s="11" t="n">
        <f si="5" t="shared"/>
        <v>306873.0</v>
      </c>
      <c r="O48" s="5" t="n">
        <f>O47+O46+O43+O39+O25+O18</f>
        <v>1.7471432E7</v>
      </c>
      <c r="P48" s="5" t="n">
        <f>P47+P46+P43+P39+P25+P18</f>
        <v>2019601.0</v>
      </c>
      <c r="Q48" s="11" t="n">
        <f si="2" t="shared"/>
        <v>280890.0</v>
      </c>
      <c r="R48" s="6" t="n">
        <f si="0" t="shared"/>
        <v>7.1900067642137495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5.610138396013986</v>
      </c>
      <c r="E49" s="6" t="n">
        <f ref="E49" si="13" t="shared">E48/$N$48*100</f>
        <v>16.98650581836786</v>
      </c>
      <c r="F49" s="6" t="n">
        <f ref="F49" si="14" t="shared">F48/$N$48*100</f>
        <v>25.900290999859877</v>
      </c>
      <c r="G49" s="6" t="n">
        <f ref="G49" si="15" t="shared">G48/$N$48*100</f>
        <v>11.386469321184986</v>
      </c>
      <c r="H49" s="6" t="n">
        <f ref="H49" si="16" t="shared">H48/$N$48*100</f>
        <v>15.273745164937939</v>
      </c>
      <c r="I49" s="6" t="n">
        <f ref="I49" si="17" t="shared">I48/$N$48*100</f>
        <v>7.777484496843972</v>
      </c>
      <c r="J49" s="6" t="n">
        <f ref="J49" si="18" t="shared">J48/$N$48*100</f>
        <v>4.886060357216177</v>
      </c>
      <c r="K49" s="6" t="n">
        <f ref="K49" si="19" t="shared">K48/$N$48*100</f>
        <v>2.3570011046915176</v>
      </c>
      <c r="L49" s="6" t="n">
        <f ref="L49" si="20" t="shared">L48/$N$48*100</f>
        <v>1.3552837818902284</v>
      </c>
      <c r="M49" s="6" t="n">
        <f ref="M49" si="21" t="shared">M48/$N$48*100</f>
        <v>8.46702055899346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