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<sst xmlns="http://schemas.openxmlformats.org/spreadsheetml/2006/main" count="118" uniqueCount="73">
  <si>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</si>
  <si>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</si>
  <si>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</si>
  <si>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</si>
  <si>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</si>
  <si>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</si>
  <si>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</si>
  <si>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</si>
  <si>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</si>
  <si>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</si>
  <si>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</si>
  <si>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</si>
  <si>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</si>
  <si>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</si>
  <si>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</si>
  <si>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</si>
  <si>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</si>
  <si>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</si>
  <si>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</si>
  <si>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</si>
  <si>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</si>
  <si>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</si>
  <si>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</si>
  <si>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</si>
  <si>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</si>
  <si>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</si>
  <si>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</si>
  <si>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</si>
  <si>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</si>
  <si>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</si>
  <si>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</si>
  <si>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</si>
  <si>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</si>
  <si>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</si>
  <si>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</si>
  <si>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</si>
  <si>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</si>
  <si>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</si>
  <si>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</si>
  <si>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</si>
  <si>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</si>
  <si>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</si>
  <si>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</si>
  <si>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</si>
  <si>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</si>
  <si>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</si>
  <si>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</si>
  <si>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</si>
  <si>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</si>
  <si>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</si>
  <si>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</si>
  <si>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</si>
  <si>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</si>
  <si>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</si>
  <si>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</si>
  <si>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</si>
  <si>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</si>
  <si>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</si>
  <si>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</si>
  <si>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</si>
  <si>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</si>
  <si>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</si>
  <si>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</si>
  <si>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</si>
  <si>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</si>
  <si>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</si>
  <si>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</si>
  <si>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</si>
  <si>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</si>
  <si>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</si>
  <si>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</si>
  <si>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97年9月來臺旅客人次～按停留夜數分
Table 1-8  Visitor Arrivals  by Length of Stay,
September,2008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</si>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</sst>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2367.0</v>
      </c>
      <c r="E3" s="4" t="n">
        <v>7917.0</v>
      </c>
      <c r="F3" s="4" t="n">
        <v>14926.0</v>
      </c>
      <c r="G3" s="4" t="n">
        <v>7851.0</v>
      </c>
      <c r="H3" s="4" t="n">
        <v>4642.0</v>
      </c>
      <c r="I3" s="4" t="n">
        <v>1538.0</v>
      </c>
      <c r="J3" s="4" t="n">
        <v>350.0</v>
      </c>
      <c r="K3" s="4" t="n">
        <v>293.0</v>
      </c>
      <c r="L3" s="4" t="n">
        <v>230.0</v>
      </c>
      <c r="M3" s="4" t="n">
        <v>409.0</v>
      </c>
      <c r="N3" s="11" t="n">
        <f>SUM(D3:M3)</f>
        <v>40523.0</v>
      </c>
      <c r="O3" s="4" t="n">
        <v>265417.0</v>
      </c>
      <c r="P3" s="4" t="n">
        <v>175177.0</v>
      </c>
      <c r="Q3" s="11" t="n">
        <f>SUM(D3:L3)</f>
        <v>40114.0</v>
      </c>
      <c r="R3" s="6" t="n">
        <f ref="R3:R48" si="0" t="shared">IF(P3&lt;&gt;0,P3/SUM(D3:L3),0)</f>
        <v>4.366979109537818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1421.0</v>
      </c>
      <c r="E4" s="5" t="n">
        <v>1348.0</v>
      </c>
      <c r="F4" s="5" t="n">
        <v>1114.0</v>
      </c>
      <c r="G4" s="5" t="n">
        <v>1628.0</v>
      </c>
      <c r="H4" s="5" t="n">
        <v>9000.0</v>
      </c>
      <c r="I4" s="5" t="n">
        <v>4397.0</v>
      </c>
      <c r="J4" s="5" t="n">
        <v>832.0</v>
      </c>
      <c r="K4" s="5" t="n">
        <v>1000.0</v>
      </c>
      <c r="L4" s="5" t="n">
        <v>804.0</v>
      </c>
      <c r="M4" s="5" t="n">
        <v>4179.0</v>
      </c>
      <c r="N4" s="11" t="n">
        <f ref="N4:N14" si="1" t="shared">SUM(D4:M4)</f>
        <v>25723.0</v>
      </c>
      <c r="O4" s="5" t="n">
        <v>2098573.0</v>
      </c>
      <c r="P4" s="5" t="n">
        <v>238279.0</v>
      </c>
      <c r="Q4" s="11" t="n">
        <f ref="Q4:Q48" si="2" t="shared">SUM(D4:L4)</f>
        <v>21544.0</v>
      </c>
      <c r="R4" s="6" t="n">
        <f si="0" t="shared"/>
        <v>11.060109543260305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4928.0</v>
      </c>
      <c r="E5" s="5" t="n">
        <v>24093.0</v>
      </c>
      <c r="F5" s="5" t="n">
        <v>32546.0</v>
      </c>
      <c r="G5" s="5" t="n">
        <v>10090.0</v>
      </c>
      <c r="H5" s="5" t="n">
        <v>7164.0</v>
      </c>
      <c r="I5" s="5" t="n">
        <v>3919.0</v>
      </c>
      <c r="J5" s="5" t="n">
        <v>2420.0</v>
      </c>
      <c r="K5" s="5" t="n">
        <v>1349.0</v>
      </c>
      <c r="L5" s="5" t="n">
        <v>550.0</v>
      </c>
      <c r="M5" s="5" t="n">
        <v>758.0</v>
      </c>
      <c r="N5" s="11" t="n">
        <f si="1" t="shared"/>
        <v>87817.0</v>
      </c>
      <c r="O5" s="5" t="n">
        <v>583829.0</v>
      </c>
      <c r="P5" s="5" t="n">
        <v>424494.0</v>
      </c>
      <c r="Q5" s="11" t="n">
        <f si="2" t="shared"/>
        <v>87059.0</v>
      </c>
      <c r="R5" s="6" t="n">
        <f si="0" t="shared"/>
        <v>4.875934710943153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1768.0</v>
      </c>
      <c r="E6" s="5" t="n">
        <v>3186.0</v>
      </c>
      <c r="F6" s="5" t="n">
        <v>6304.0</v>
      </c>
      <c r="G6" s="5" t="n">
        <v>1697.0</v>
      </c>
      <c r="H6" s="5" t="n">
        <v>872.0</v>
      </c>
      <c r="I6" s="5" t="n">
        <v>504.0</v>
      </c>
      <c r="J6" s="5" t="n">
        <v>471.0</v>
      </c>
      <c r="K6" s="5" t="n">
        <v>200.0</v>
      </c>
      <c r="L6" s="5" t="n">
        <v>73.0</v>
      </c>
      <c r="M6" s="5" t="n">
        <v>208.0</v>
      </c>
      <c r="N6" s="11" t="n">
        <f si="1" t="shared"/>
        <v>15283.0</v>
      </c>
      <c r="O6" s="5" t="n">
        <v>112894.0</v>
      </c>
      <c r="P6" s="5" t="n">
        <v>69911.0</v>
      </c>
      <c r="Q6" s="11" t="n">
        <f si="2" t="shared"/>
        <v>15075.0</v>
      </c>
      <c r="R6" s="6" t="n">
        <f si="0" t="shared"/>
        <v>4.6375456053068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152.0</v>
      </c>
      <c r="E7" s="5" t="n">
        <v>197.0</v>
      </c>
      <c r="F7" s="5" t="n">
        <v>204.0</v>
      </c>
      <c r="G7" s="5" t="n">
        <v>214.0</v>
      </c>
      <c r="H7" s="5" t="n">
        <v>283.0</v>
      </c>
      <c r="I7" s="5" t="n">
        <v>174.0</v>
      </c>
      <c r="J7" s="5" t="n">
        <v>88.0</v>
      </c>
      <c r="K7" s="5" t="n">
        <v>107.0</v>
      </c>
      <c r="L7" s="5" t="n">
        <v>44.0</v>
      </c>
      <c r="M7" s="5" t="n">
        <v>105.0</v>
      </c>
      <c r="N7" s="11" t="n">
        <f si="1" t="shared"/>
        <v>1568.0</v>
      </c>
      <c r="O7" s="5" t="n">
        <v>46414.0</v>
      </c>
      <c r="P7" s="5" t="n">
        <v>15782.0</v>
      </c>
      <c r="Q7" s="11" t="n">
        <f si="2" t="shared"/>
        <v>1463.0</v>
      </c>
      <c r="R7" s="6" t="n">
        <f si="0" t="shared"/>
        <v>10.787423103212577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58.0</v>
      </c>
      <c r="E8" s="5" t="n">
        <v>126.0</v>
      </c>
      <c r="F8" s="5" t="n">
        <v>128.0</v>
      </c>
      <c r="G8" s="5" t="n">
        <v>133.0</v>
      </c>
      <c r="H8" s="5" t="n">
        <v>290.0</v>
      </c>
      <c r="I8" s="5" t="n">
        <v>200.0</v>
      </c>
      <c r="J8" s="5" t="n">
        <v>27.0</v>
      </c>
      <c r="K8" s="5" t="n">
        <v>24.0</v>
      </c>
      <c r="L8" s="5" t="n">
        <v>14.0</v>
      </c>
      <c r="M8" s="5" t="n">
        <v>24.0</v>
      </c>
      <c r="N8" s="11" t="n">
        <f si="1" t="shared"/>
        <v>1024.0</v>
      </c>
      <c r="O8" s="5" t="n">
        <v>18800.0</v>
      </c>
      <c r="P8" s="5" t="n">
        <v>7578.0</v>
      </c>
      <c r="Q8" s="11" t="n">
        <f si="2" t="shared"/>
        <v>1000.0</v>
      </c>
      <c r="R8" s="6" t="n">
        <f si="0" t="shared"/>
        <v>7.578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367.0</v>
      </c>
      <c r="E9" s="5" t="n">
        <v>464.0</v>
      </c>
      <c r="F9" s="5" t="n">
        <v>897.0</v>
      </c>
      <c r="G9" s="5" t="n">
        <v>1465.0</v>
      </c>
      <c r="H9" s="5" t="n">
        <v>4315.0</v>
      </c>
      <c r="I9" s="5" t="n">
        <v>1222.0</v>
      </c>
      <c r="J9" s="5" t="n">
        <v>512.0</v>
      </c>
      <c r="K9" s="5" t="n">
        <v>168.0</v>
      </c>
      <c r="L9" s="5" t="n">
        <v>99.0</v>
      </c>
      <c r="M9" s="5" t="n">
        <v>416.0</v>
      </c>
      <c r="N9" s="11" t="n">
        <f si="1" t="shared"/>
        <v>9925.0</v>
      </c>
      <c r="O9" s="5" t="n">
        <v>209552.0</v>
      </c>
      <c r="P9" s="5" t="n">
        <v>74574.0</v>
      </c>
      <c r="Q9" s="11" t="n">
        <f si="2" t="shared"/>
        <v>9509.0</v>
      </c>
      <c r="R9" s="6" t="n">
        <f si="0" t="shared"/>
        <v>7.842465033126512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560.0</v>
      </c>
      <c r="E10" s="5" t="n">
        <v>1275.0</v>
      </c>
      <c r="F10" s="5" t="n">
        <v>2053.0</v>
      </c>
      <c r="G10" s="5" t="n">
        <v>2040.0</v>
      </c>
      <c r="H10" s="5" t="n">
        <v>4980.0</v>
      </c>
      <c r="I10" s="5" t="n">
        <v>1451.0</v>
      </c>
      <c r="J10" s="5" t="n">
        <v>758.0</v>
      </c>
      <c r="K10" s="5" t="n">
        <v>116.0</v>
      </c>
      <c r="L10" s="5" t="n">
        <v>61.0</v>
      </c>
      <c r="M10" s="5" t="n">
        <v>104.0</v>
      </c>
      <c r="N10" s="11" t="n">
        <f si="1" t="shared"/>
        <v>13398.0</v>
      </c>
      <c r="O10" s="5" t="n">
        <v>113995.0</v>
      </c>
      <c r="P10" s="5" t="n">
        <v>87325.0</v>
      </c>
      <c r="Q10" s="11" t="n">
        <f si="2" t="shared"/>
        <v>13294.0</v>
      </c>
      <c r="R10" s="6" t="n">
        <f si="0" t="shared"/>
        <v>6.568752820821423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215.0</v>
      </c>
      <c r="E11" s="5" t="n">
        <v>234.0</v>
      </c>
      <c r="F11" s="5" t="n">
        <v>283.0</v>
      </c>
      <c r="G11" s="5" t="n">
        <v>268.0</v>
      </c>
      <c r="H11" s="5" t="n">
        <v>520.0</v>
      </c>
      <c r="I11" s="5" t="n">
        <v>476.0</v>
      </c>
      <c r="J11" s="5" t="n">
        <v>368.0</v>
      </c>
      <c r="K11" s="5" t="n">
        <v>399.0</v>
      </c>
      <c r="L11" s="5" t="n">
        <v>173.0</v>
      </c>
      <c r="M11" s="5" t="n">
        <v>7195.0</v>
      </c>
      <c r="N11" s="11" t="n">
        <f si="1" t="shared"/>
        <v>10131.0</v>
      </c>
      <c r="O11" s="5" t="n">
        <v>6295989.0</v>
      </c>
      <c r="P11" s="5" t="n">
        <v>50731.0</v>
      </c>
      <c r="Q11" s="11" t="n">
        <f si="2" t="shared"/>
        <v>2936.0</v>
      </c>
      <c r="R11" s="6" t="n">
        <f si="0" t="shared"/>
        <v>17.278950953678475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303.0</v>
      </c>
      <c r="E12" s="5" t="n">
        <v>245.0</v>
      </c>
      <c r="F12" s="5" t="n">
        <v>473.0</v>
      </c>
      <c r="G12" s="5" t="n">
        <v>235.0</v>
      </c>
      <c r="H12" s="5" t="n">
        <v>433.0</v>
      </c>
      <c r="I12" s="5" t="n">
        <v>285.0</v>
      </c>
      <c r="J12" s="5" t="n">
        <v>199.0</v>
      </c>
      <c r="K12" s="5" t="n">
        <v>148.0</v>
      </c>
      <c r="L12" s="5" t="n">
        <v>135.0</v>
      </c>
      <c r="M12" s="5" t="n">
        <v>4092.0</v>
      </c>
      <c r="N12" s="11" t="n">
        <f si="1" t="shared"/>
        <v>6548.0</v>
      </c>
      <c r="O12" s="5" t="n">
        <v>2740571.0</v>
      </c>
      <c r="P12" s="5" t="n">
        <v>30544.0</v>
      </c>
      <c r="Q12" s="11" t="n">
        <f si="2" t="shared"/>
        <v>2456.0</v>
      </c>
      <c r="R12" s="6" t="n">
        <f si="0" t="shared"/>
        <v>12.436482084690553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179.0</v>
      </c>
      <c r="E13" s="5" t="n">
        <v>324.0</v>
      </c>
      <c r="F13" s="5" t="n">
        <v>601.0</v>
      </c>
      <c r="G13" s="5" t="n">
        <v>636.0</v>
      </c>
      <c r="H13" s="5" t="n">
        <v>442.0</v>
      </c>
      <c r="I13" s="5" t="n">
        <v>406.0</v>
      </c>
      <c r="J13" s="5" t="n">
        <v>183.0</v>
      </c>
      <c r="K13" s="5" t="n">
        <v>158.0</v>
      </c>
      <c r="L13" s="5" t="n">
        <v>106.0</v>
      </c>
      <c r="M13" s="5" t="n">
        <v>4628.0</v>
      </c>
      <c r="N13" s="11" t="n">
        <f si="1" t="shared"/>
        <v>7663.0</v>
      </c>
      <c r="O13" s="5" t="n">
        <v>3026629.0</v>
      </c>
      <c r="P13" s="5" t="n">
        <v>31395.0</v>
      </c>
      <c r="Q13" s="11" t="n">
        <f si="2" t="shared"/>
        <v>3035.0</v>
      </c>
      <c r="R13" s="6" t="n">
        <f si="0" t="shared"/>
        <v>10.344316309719934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59.0</v>
      </c>
      <c r="E14" s="5" t="n">
        <v>55.0</v>
      </c>
      <c r="F14" s="5" t="n">
        <v>93.0</v>
      </c>
      <c r="G14" s="5" t="n">
        <v>84.0</v>
      </c>
      <c r="H14" s="5" t="n">
        <v>378.0</v>
      </c>
      <c r="I14" s="5" t="n">
        <v>267.0</v>
      </c>
      <c r="J14" s="5" t="n">
        <v>300.0</v>
      </c>
      <c r="K14" s="5" t="n">
        <v>239.0</v>
      </c>
      <c r="L14" s="5" t="n">
        <v>195.0</v>
      </c>
      <c r="M14" s="5" t="n">
        <v>2703.0</v>
      </c>
      <c r="N14" s="11" t="n">
        <f si="1" t="shared"/>
        <v>4373.0</v>
      </c>
      <c r="O14" s="5" t="n">
        <v>1863133.0</v>
      </c>
      <c r="P14" s="5" t="n">
        <v>39855.0</v>
      </c>
      <c r="Q14" s="11" t="n">
        <f si="2" t="shared"/>
        <v>1670.0</v>
      </c>
      <c r="R14" s="6" t="n">
        <f si="0" t="shared"/>
        <v>23.865269461077844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27.0</v>
      </c>
      <c r="E15" s="5" t="n">
        <f ref="E15:M15" si="3" t="shared">E16-E9-E10-E11-E12-E13-E14</f>
        <v>13.0</v>
      </c>
      <c r="F15" s="5" t="n">
        <f si="3" t="shared"/>
        <v>14.0</v>
      </c>
      <c r="G15" s="5" t="n">
        <f si="3" t="shared"/>
        <v>23.0</v>
      </c>
      <c r="H15" s="5" t="n">
        <f si="3" t="shared"/>
        <v>45.0</v>
      </c>
      <c r="I15" s="5" t="n">
        <f si="3" t="shared"/>
        <v>30.0</v>
      </c>
      <c r="J15" s="5" t="n">
        <f si="3" t="shared"/>
        <v>22.0</v>
      </c>
      <c r="K15" s="5" t="n">
        <f si="3" t="shared"/>
        <v>15.0</v>
      </c>
      <c r="L15" s="5" t="n">
        <f si="3" t="shared"/>
        <v>9.0</v>
      </c>
      <c r="M15" s="5" t="n">
        <f si="3" t="shared"/>
        <v>112.0</v>
      </c>
      <c r="N15" s="5" t="n">
        <f ref="N15" si="4" t="shared">N16-N9-N10-N11-N12-N13-N14</f>
        <v>310.0</v>
      </c>
      <c r="O15" s="5" t="n">
        <f>O16-O9-O10-O11-O12-O13-O14</f>
        <v>74090.0</v>
      </c>
      <c r="P15" s="5" t="n">
        <f>P16-P9-P10-P11-P12-P13-P14</f>
        <v>2701.0</v>
      </c>
      <c r="Q15" s="11" t="n">
        <f si="2" t="shared"/>
        <v>198.0</v>
      </c>
      <c r="R15" s="6" t="n">
        <f si="0" t="shared"/>
        <v>13.641414141414142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1710.0</v>
      </c>
      <c r="E16" s="5" t="n">
        <v>2610.0</v>
      </c>
      <c r="F16" s="5" t="n">
        <v>4414.0</v>
      </c>
      <c r="G16" s="5" t="n">
        <v>4751.0</v>
      </c>
      <c r="H16" s="5" t="n">
        <v>11113.0</v>
      </c>
      <c r="I16" s="5" t="n">
        <v>4137.0</v>
      </c>
      <c r="J16" s="5" t="n">
        <v>2342.0</v>
      </c>
      <c r="K16" s="5" t="n">
        <v>1243.0</v>
      </c>
      <c r="L16" s="5" t="n">
        <v>778.0</v>
      </c>
      <c r="M16" s="5" t="n">
        <v>19250.0</v>
      </c>
      <c r="N16" s="11" t="n">
        <f ref="N16:N48" si="5" t="shared">SUM(D16:M16)</f>
        <v>52348.0</v>
      </c>
      <c r="O16" s="5" t="n">
        <v>1.4323959E7</v>
      </c>
      <c r="P16" s="5" t="n">
        <v>317125.0</v>
      </c>
      <c r="Q16" s="11" t="n">
        <f si="2" t="shared"/>
        <v>33098.0</v>
      </c>
      <c r="R16" s="6" t="n">
        <f si="0" t="shared"/>
        <v>9.581394646202188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20.0</v>
      </c>
      <c r="E17" s="5" t="n">
        <f ref="E17:M17" si="6" t="shared">E18-E16-E3-E4-E5-E6-E7-E8</f>
        <v>48.0</v>
      </c>
      <c r="F17" s="5" t="n">
        <f si="6" t="shared"/>
        <v>40.0</v>
      </c>
      <c r="G17" s="5" t="n">
        <f si="6" t="shared"/>
        <v>44.0</v>
      </c>
      <c r="H17" s="5" t="n">
        <f si="6" t="shared"/>
        <v>137.0</v>
      </c>
      <c r="I17" s="5" t="n">
        <f si="6" t="shared"/>
        <v>219.0</v>
      </c>
      <c r="J17" s="5" t="n">
        <f si="6" t="shared"/>
        <v>236.0</v>
      </c>
      <c r="K17" s="5" t="n">
        <f si="6" t="shared"/>
        <v>329.0</v>
      </c>
      <c r="L17" s="5" t="n">
        <f si="6" t="shared"/>
        <v>145.0</v>
      </c>
      <c r="M17" s="5" t="n">
        <f si="6" t="shared"/>
        <v>882.0</v>
      </c>
      <c r="N17" s="11" t="n">
        <f si="5" t="shared"/>
        <v>2100.0</v>
      </c>
      <c r="O17" s="5" t="n">
        <f>O18-O16-O3-O4-O5-O6-O7-O8</f>
        <v>410127.0</v>
      </c>
      <c r="P17" s="5" t="n">
        <f>P18-P16-P3-P4-P5-P6-P7-P8</f>
        <v>35050.0</v>
      </c>
      <c r="Q17" s="11" t="n">
        <f si="2" t="shared"/>
        <v>1218.0</v>
      </c>
      <c r="R17" s="6" t="n">
        <f si="0" t="shared"/>
        <v>28.776683087027916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12424.0</v>
      </c>
      <c r="E18" s="5" t="n">
        <v>39525.0</v>
      </c>
      <c r="F18" s="5" t="n">
        <v>59676.0</v>
      </c>
      <c r="G18" s="5" t="n">
        <v>26408.0</v>
      </c>
      <c r="H18" s="5" t="n">
        <v>33501.0</v>
      </c>
      <c r="I18" s="5" t="n">
        <v>15088.0</v>
      </c>
      <c r="J18" s="5" t="n">
        <v>6766.0</v>
      </c>
      <c r="K18" s="5" t="n">
        <v>4545.0</v>
      </c>
      <c r="L18" s="5" t="n">
        <v>2638.0</v>
      </c>
      <c r="M18" s="5" t="n">
        <v>25815.0</v>
      </c>
      <c r="N18" s="11" t="n">
        <f si="5" t="shared"/>
        <v>226386.0</v>
      </c>
      <c r="O18" s="5" t="n">
        <v>1.7860013E7</v>
      </c>
      <c r="P18" s="5" t="n">
        <v>1283396.0</v>
      </c>
      <c r="Q18" s="11" t="n">
        <f si="2" t="shared"/>
        <v>200571.0</v>
      </c>
      <c r="R18" s="6" t="n">
        <f si="0" t="shared"/>
        <v>6.398711678158857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219.0</v>
      </c>
      <c r="E19" s="5" t="n">
        <v>433.0</v>
      </c>
      <c r="F19" s="5" t="n">
        <v>517.0</v>
      </c>
      <c r="G19" s="5" t="n">
        <v>337.0</v>
      </c>
      <c r="H19" s="5" t="n">
        <v>456.0</v>
      </c>
      <c r="I19" s="5" t="n">
        <v>501.0</v>
      </c>
      <c r="J19" s="5" t="n">
        <v>353.0</v>
      </c>
      <c r="K19" s="5" t="n">
        <v>185.0</v>
      </c>
      <c r="L19" s="5" t="n">
        <v>58.0</v>
      </c>
      <c r="M19" s="5" t="n">
        <v>166.0</v>
      </c>
      <c r="N19" s="11" t="n">
        <f si="5" t="shared"/>
        <v>3225.0</v>
      </c>
      <c r="O19" s="5" t="n">
        <v>79468.0</v>
      </c>
      <c r="P19" s="5" t="n">
        <v>33145.0</v>
      </c>
      <c r="Q19" s="11" t="n">
        <f si="2" t="shared"/>
        <v>3059.0</v>
      </c>
      <c r="R19" s="6" t="n">
        <f si="0" t="shared"/>
        <v>10.835240274599542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2215.0</v>
      </c>
      <c r="E20" s="5" t="n">
        <v>2651.0</v>
      </c>
      <c r="F20" s="5" t="n">
        <v>2945.0</v>
      </c>
      <c r="G20" s="5" t="n">
        <v>2233.0</v>
      </c>
      <c r="H20" s="5" t="n">
        <v>4211.0</v>
      </c>
      <c r="I20" s="5" t="n">
        <v>4559.0</v>
      </c>
      <c r="J20" s="5" t="n">
        <v>2561.0</v>
      </c>
      <c r="K20" s="5" t="n">
        <v>1165.0</v>
      </c>
      <c r="L20" s="5" t="n">
        <v>341.0</v>
      </c>
      <c r="M20" s="5" t="n">
        <v>564.0</v>
      </c>
      <c r="N20" s="11" t="n">
        <f si="5" t="shared"/>
        <v>23445.0</v>
      </c>
      <c r="O20" s="5" t="n">
        <v>391579.0</v>
      </c>
      <c r="P20" s="5" t="n">
        <v>235054.0</v>
      </c>
      <c r="Q20" s="11" t="n">
        <f si="2" t="shared"/>
        <v>22881.0</v>
      </c>
      <c r="R20" s="6" t="n">
        <f si="0" t="shared"/>
        <v>10.27289017088414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18.0</v>
      </c>
      <c r="E21" s="5" t="n">
        <v>13.0</v>
      </c>
      <c r="F21" s="5" t="n">
        <v>19.0</v>
      </c>
      <c r="G21" s="5" t="n">
        <v>8.0</v>
      </c>
      <c r="H21" s="5" t="n">
        <v>47.0</v>
      </c>
      <c r="I21" s="5" t="n">
        <v>13.0</v>
      </c>
      <c r="J21" s="5" t="n">
        <v>11.0</v>
      </c>
      <c r="K21" s="5" t="n">
        <v>2.0</v>
      </c>
      <c r="L21" s="5" t="n">
        <v>0.0</v>
      </c>
      <c r="M21" s="5" t="n">
        <v>6.0</v>
      </c>
      <c r="N21" s="11" t="n">
        <f si="5" t="shared"/>
        <v>137.0</v>
      </c>
      <c r="O21" s="5" t="n">
        <v>3023.0</v>
      </c>
      <c r="P21" s="5" t="n">
        <v>920.0</v>
      </c>
      <c r="Q21" s="11" t="n">
        <f si="2" t="shared"/>
        <v>131.0</v>
      </c>
      <c r="R21" s="6" t="n">
        <f si="0" t="shared"/>
        <v>7.022900763358779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17.0</v>
      </c>
      <c r="E22" s="5" t="n">
        <v>23.0</v>
      </c>
      <c r="F22" s="5" t="n">
        <v>31.0</v>
      </c>
      <c r="G22" s="5" t="n">
        <v>30.0</v>
      </c>
      <c r="H22" s="5" t="n">
        <v>51.0</v>
      </c>
      <c r="I22" s="5" t="n">
        <v>36.0</v>
      </c>
      <c r="J22" s="5" t="n">
        <v>18.0</v>
      </c>
      <c r="K22" s="5" t="n">
        <v>12.0</v>
      </c>
      <c r="L22" s="5" t="n">
        <v>6.0</v>
      </c>
      <c r="M22" s="5" t="n">
        <v>16.0</v>
      </c>
      <c r="N22" s="11" t="n">
        <f si="5" t="shared"/>
        <v>240.0</v>
      </c>
      <c r="O22" s="5" t="n">
        <v>5794.0</v>
      </c>
      <c r="P22" s="5" t="n">
        <v>2404.0</v>
      </c>
      <c r="Q22" s="11" t="n">
        <f si="2" t="shared"/>
        <v>224.0</v>
      </c>
      <c r="R22" s="6" t="n">
        <f si="0" t="shared"/>
        <v>10.732142857142858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9.0</v>
      </c>
      <c r="F23" s="5" t="n">
        <v>2.0</v>
      </c>
      <c r="G23" s="5" t="n">
        <v>10.0</v>
      </c>
      <c r="H23" s="5" t="n">
        <v>30.0</v>
      </c>
      <c r="I23" s="5" t="n">
        <v>15.0</v>
      </c>
      <c r="J23" s="5" t="n">
        <v>1.0</v>
      </c>
      <c r="K23" s="5" t="n">
        <v>2.0</v>
      </c>
      <c r="L23" s="5" t="n">
        <v>1.0</v>
      </c>
      <c r="M23" s="5" t="n">
        <v>5.0</v>
      </c>
      <c r="N23" s="11" t="n">
        <f si="5" t="shared"/>
        <v>78.0</v>
      </c>
      <c r="O23" s="5" t="n">
        <v>1967.0</v>
      </c>
      <c r="P23" s="5" t="n">
        <v>598.0</v>
      </c>
      <c r="Q23" s="11" t="n">
        <f si="2" t="shared"/>
        <v>73.0</v>
      </c>
      <c r="R23" s="6" t="n">
        <f si="0" t="shared"/>
        <v>8.191780821917808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17.0</v>
      </c>
      <c r="E24" s="5" t="n">
        <f ref="E24:M24" si="7" t="shared">E25-E19-E20-E21-E22-E23</f>
        <v>27.0</v>
      </c>
      <c r="F24" s="5" t="n">
        <f si="7" t="shared"/>
        <v>55.0</v>
      </c>
      <c r="G24" s="5" t="n">
        <f si="7" t="shared"/>
        <v>37.0</v>
      </c>
      <c r="H24" s="5" t="n">
        <f si="7" t="shared"/>
        <v>95.0</v>
      </c>
      <c r="I24" s="5" t="n">
        <f si="7" t="shared"/>
        <v>79.0</v>
      </c>
      <c r="J24" s="5" t="n">
        <f si="7" t="shared"/>
        <v>43.0</v>
      </c>
      <c r="K24" s="5" t="n">
        <f si="7" t="shared"/>
        <v>17.0</v>
      </c>
      <c r="L24" s="5" t="n">
        <f si="7" t="shared"/>
        <v>10.0</v>
      </c>
      <c r="M24" s="5" t="n">
        <f si="7" t="shared"/>
        <v>33.0</v>
      </c>
      <c r="N24" s="11" t="n">
        <f si="5" t="shared"/>
        <v>413.0</v>
      </c>
      <c r="O24" s="5" t="n">
        <f>O25-O19-O20-O21-O22-O23</f>
        <v>17574.0</v>
      </c>
      <c r="P24" s="5" t="n">
        <f>P25-P19-P20-P21-P22-P23</f>
        <v>4265.0</v>
      </c>
      <c r="Q24" s="11" t="n">
        <f si="2" t="shared"/>
        <v>380.0</v>
      </c>
      <c r="R24" s="6" t="n">
        <f si="0" t="shared"/>
        <v>11.223684210526315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2489.0</v>
      </c>
      <c r="E25" s="5" t="n">
        <v>3156.0</v>
      </c>
      <c r="F25" s="5" t="n">
        <v>3569.0</v>
      </c>
      <c r="G25" s="5" t="n">
        <v>2655.0</v>
      </c>
      <c r="H25" s="5" t="n">
        <v>4890.0</v>
      </c>
      <c r="I25" s="5" t="n">
        <v>5203.0</v>
      </c>
      <c r="J25" s="5" t="n">
        <v>2987.0</v>
      </c>
      <c r="K25" s="5" t="n">
        <v>1383.0</v>
      </c>
      <c r="L25" s="5" t="n">
        <v>416.0</v>
      </c>
      <c r="M25" s="5" t="n">
        <v>790.0</v>
      </c>
      <c r="N25" s="11" t="n">
        <f si="5" t="shared"/>
        <v>27538.0</v>
      </c>
      <c r="O25" s="5" t="n">
        <v>499405.0</v>
      </c>
      <c r="P25" s="5" t="n">
        <v>276386.0</v>
      </c>
      <c r="Q25" s="11" t="n">
        <f si="2" t="shared"/>
        <v>26748.0</v>
      </c>
      <c r="R25" s="6" t="n">
        <f si="0" t="shared"/>
        <v>10.332959473605504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52.0</v>
      </c>
      <c r="E26" s="5" t="n">
        <v>50.0</v>
      </c>
      <c r="F26" s="5" t="n">
        <v>47.0</v>
      </c>
      <c r="G26" s="5" t="n">
        <v>18.0</v>
      </c>
      <c r="H26" s="5" t="n">
        <v>40.0</v>
      </c>
      <c r="I26" s="5" t="n">
        <v>25.0</v>
      </c>
      <c r="J26" s="5" t="n">
        <v>19.0</v>
      </c>
      <c r="K26" s="5" t="n">
        <v>6.0</v>
      </c>
      <c r="L26" s="5" t="n">
        <v>0.0</v>
      </c>
      <c r="M26" s="5" t="n">
        <v>10.0</v>
      </c>
      <c r="N26" s="11" t="n">
        <f si="5" t="shared"/>
        <v>267.0</v>
      </c>
      <c r="O26" s="5" t="n">
        <v>3640.0</v>
      </c>
      <c r="P26" s="5" t="n">
        <v>1534.0</v>
      </c>
      <c r="Q26" s="11" t="n">
        <f si="2" t="shared"/>
        <v>257.0</v>
      </c>
      <c r="R26" s="6" t="n">
        <f si="0" t="shared"/>
        <v>5.968871595330739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157.0</v>
      </c>
      <c r="E27" s="5" t="n">
        <v>210.0</v>
      </c>
      <c r="F27" s="5" t="n">
        <v>223.0</v>
      </c>
      <c r="G27" s="5" t="n">
        <v>140.0</v>
      </c>
      <c r="H27" s="5" t="n">
        <v>257.0</v>
      </c>
      <c r="I27" s="5" t="n">
        <v>198.0</v>
      </c>
      <c r="J27" s="5" t="n">
        <v>172.0</v>
      </c>
      <c r="K27" s="5" t="n">
        <v>75.0</v>
      </c>
      <c r="L27" s="5" t="n">
        <v>34.0</v>
      </c>
      <c r="M27" s="5" t="n">
        <v>54.0</v>
      </c>
      <c r="N27" s="11" t="n">
        <f si="5" t="shared"/>
        <v>1520.0</v>
      </c>
      <c r="O27" s="5" t="n">
        <v>24996.0</v>
      </c>
      <c r="P27" s="5" t="n">
        <v>15039.0</v>
      </c>
      <c r="Q27" s="11" t="n">
        <f si="2" t="shared"/>
        <v>1466.0</v>
      </c>
      <c r="R27" s="6" t="n">
        <f si="0" t="shared"/>
        <v>10.258526603001364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379.0</v>
      </c>
      <c r="E28" s="5" t="n">
        <v>443.0</v>
      </c>
      <c r="F28" s="5" t="n">
        <v>394.0</v>
      </c>
      <c r="G28" s="5" t="n">
        <v>295.0</v>
      </c>
      <c r="H28" s="5" t="n">
        <v>467.0</v>
      </c>
      <c r="I28" s="5" t="n">
        <v>459.0</v>
      </c>
      <c r="J28" s="5" t="n">
        <v>365.0</v>
      </c>
      <c r="K28" s="5" t="n">
        <v>217.0</v>
      </c>
      <c r="L28" s="5" t="n">
        <v>48.0</v>
      </c>
      <c r="M28" s="5" t="n">
        <v>50.0</v>
      </c>
      <c r="N28" s="11" t="n">
        <f si="5" t="shared"/>
        <v>3117.0</v>
      </c>
      <c r="O28" s="5" t="n">
        <v>43770.0</v>
      </c>
      <c r="P28" s="5" t="n">
        <v>32976.0</v>
      </c>
      <c r="Q28" s="11" t="n">
        <f si="2" t="shared"/>
        <v>3067.0</v>
      </c>
      <c r="R28" s="6" t="n">
        <f si="0" t="shared"/>
        <v>10.751874796217802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134.0</v>
      </c>
      <c r="E29" s="5" t="n">
        <v>130.0</v>
      </c>
      <c r="F29" s="5" t="n">
        <v>99.0</v>
      </c>
      <c r="G29" s="5" t="n">
        <v>68.0</v>
      </c>
      <c r="H29" s="5" t="n">
        <v>129.0</v>
      </c>
      <c r="I29" s="5" t="n">
        <v>89.0</v>
      </c>
      <c r="J29" s="5" t="n">
        <v>63.0</v>
      </c>
      <c r="K29" s="5" t="n">
        <v>31.0</v>
      </c>
      <c r="L29" s="5" t="n">
        <v>10.0</v>
      </c>
      <c r="M29" s="5" t="n">
        <v>6.0</v>
      </c>
      <c r="N29" s="11" t="n">
        <f si="5" t="shared"/>
        <v>759.0</v>
      </c>
      <c r="O29" s="5" t="n">
        <v>7164.0</v>
      </c>
      <c r="P29" s="5" t="n">
        <v>6152.0</v>
      </c>
      <c r="Q29" s="11" t="n">
        <f si="2" t="shared"/>
        <v>753.0</v>
      </c>
      <c r="R29" s="6" t="n">
        <f si="0" t="shared"/>
        <v>8.169986719787516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109.0</v>
      </c>
      <c r="E30" s="5" t="n">
        <v>107.0</v>
      </c>
      <c r="F30" s="5" t="n">
        <v>136.0</v>
      </c>
      <c r="G30" s="5" t="n">
        <v>74.0</v>
      </c>
      <c r="H30" s="5" t="n">
        <v>118.0</v>
      </c>
      <c r="I30" s="5" t="n">
        <v>97.0</v>
      </c>
      <c r="J30" s="5" t="n">
        <v>70.0</v>
      </c>
      <c r="K30" s="5" t="n">
        <v>23.0</v>
      </c>
      <c r="L30" s="5" t="n">
        <v>7.0</v>
      </c>
      <c r="M30" s="5" t="n">
        <v>9.0</v>
      </c>
      <c r="N30" s="11" t="n">
        <f si="5" t="shared"/>
        <v>750.0</v>
      </c>
      <c r="O30" s="5" t="n">
        <v>9428.0</v>
      </c>
      <c r="P30" s="5" t="n">
        <v>5823.0</v>
      </c>
      <c r="Q30" s="11" t="n">
        <f si="2" t="shared"/>
        <v>741.0</v>
      </c>
      <c r="R30" s="6" t="n">
        <f si="0" t="shared"/>
        <v>7.8582995951417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40.0</v>
      </c>
      <c r="E31" s="5" t="n">
        <v>57.0</v>
      </c>
      <c r="F31" s="5" t="n">
        <v>61.0</v>
      </c>
      <c r="G31" s="5" t="n">
        <v>35.0</v>
      </c>
      <c r="H31" s="5" t="n">
        <v>74.0</v>
      </c>
      <c r="I31" s="5" t="n">
        <v>71.0</v>
      </c>
      <c r="J31" s="5" t="n">
        <v>41.0</v>
      </c>
      <c r="K31" s="5" t="n">
        <v>12.0</v>
      </c>
      <c r="L31" s="5" t="n">
        <v>5.0</v>
      </c>
      <c r="M31" s="5" t="n">
        <v>7.0</v>
      </c>
      <c r="N31" s="11" t="n">
        <f si="5" t="shared"/>
        <v>403.0</v>
      </c>
      <c r="O31" s="5" t="n">
        <v>5906.0</v>
      </c>
      <c r="P31" s="5" t="n">
        <v>3517.0</v>
      </c>
      <c r="Q31" s="11" t="n">
        <f si="2" t="shared"/>
        <v>396.0</v>
      </c>
      <c r="R31" s="6" t="n">
        <f si="0" t="shared"/>
        <v>8.881313131313131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34.0</v>
      </c>
      <c r="E32" s="5" t="n">
        <v>66.0</v>
      </c>
      <c r="F32" s="5" t="n">
        <v>73.0</v>
      </c>
      <c r="G32" s="5" t="n">
        <v>34.0</v>
      </c>
      <c r="H32" s="5" t="n">
        <v>45.0</v>
      </c>
      <c r="I32" s="5" t="n">
        <v>59.0</v>
      </c>
      <c r="J32" s="5" t="n">
        <v>53.0</v>
      </c>
      <c r="K32" s="5" t="n">
        <v>15.0</v>
      </c>
      <c r="L32" s="5" t="n">
        <v>11.0</v>
      </c>
      <c r="M32" s="5" t="n">
        <v>7.0</v>
      </c>
      <c r="N32" s="11" t="n">
        <f si="5" t="shared"/>
        <v>397.0</v>
      </c>
      <c r="O32" s="5" t="n">
        <v>5030.0</v>
      </c>
      <c r="P32" s="5" t="n">
        <v>4077.0</v>
      </c>
      <c r="Q32" s="11" t="n">
        <f si="2" t="shared"/>
        <v>390.0</v>
      </c>
      <c r="R32" s="6" t="n">
        <f si="0" t="shared"/>
        <v>10.453846153846154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387.0</v>
      </c>
      <c r="E33" s="5" t="n">
        <v>447.0</v>
      </c>
      <c r="F33" s="5" t="n">
        <v>501.0</v>
      </c>
      <c r="G33" s="5" t="n">
        <v>323.0</v>
      </c>
      <c r="H33" s="5" t="n">
        <v>460.0</v>
      </c>
      <c r="I33" s="5" t="n">
        <v>353.0</v>
      </c>
      <c r="J33" s="5" t="n">
        <v>248.0</v>
      </c>
      <c r="K33" s="5" t="n">
        <v>74.0</v>
      </c>
      <c r="L33" s="5" t="n">
        <v>39.0</v>
      </c>
      <c r="M33" s="5" t="n">
        <v>66.0</v>
      </c>
      <c r="N33" s="11" t="n">
        <f si="5" t="shared"/>
        <v>2898.0</v>
      </c>
      <c r="O33" s="5" t="n">
        <v>42016.0</v>
      </c>
      <c r="P33" s="5" t="n">
        <v>22546.0</v>
      </c>
      <c r="Q33" s="11" t="n">
        <f si="2" t="shared"/>
        <v>2832.0</v>
      </c>
      <c r="R33" s="6" t="n">
        <f si="0" t="shared"/>
        <v>7.961158192090395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68.0</v>
      </c>
      <c r="E34" s="5" t="n">
        <v>42.0</v>
      </c>
      <c r="F34" s="5" t="n">
        <v>49.0</v>
      </c>
      <c r="G34" s="5" t="n">
        <v>27.0</v>
      </c>
      <c r="H34" s="5" t="n">
        <v>57.0</v>
      </c>
      <c r="I34" s="5" t="n">
        <v>61.0</v>
      </c>
      <c r="J34" s="5" t="n">
        <v>44.0</v>
      </c>
      <c r="K34" s="5" t="n">
        <v>13.0</v>
      </c>
      <c r="L34" s="5" t="n">
        <v>16.0</v>
      </c>
      <c r="M34" s="5" t="n">
        <v>6.0</v>
      </c>
      <c r="N34" s="11" t="n">
        <f si="5" t="shared"/>
        <v>383.0</v>
      </c>
      <c r="O34" s="5" t="n">
        <v>5377.0</v>
      </c>
      <c r="P34" s="5" t="n">
        <v>4124.0</v>
      </c>
      <c r="Q34" s="11" t="n">
        <f si="2" t="shared"/>
        <v>377.0</v>
      </c>
      <c r="R34" s="6" t="n">
        <f si="0" t="shared"/>
        <v>10.938992042440319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21.0</v>
      </c>
      <c r="E35" s="5" t="n">
        <v>13.0</v>
      </c>
      <c r="F35" s="5" t="n">
        <v>13.0</v>
      </c>
      <c r="G35" s="5" t="n">
        <v>14.0</v>
      </c>
      <c r="H35" s="5" t="n">
        <v>14.0</v>
      </c>
      <c r="I35" s="5" t="n">
        <v>7.0</v>
      </c>
      <c r="J35" s="5" t="n">
        <v>6.0</v>
      </c>
      <c r="K35" s="5" t="n">
        <v>1.0</v>
      </c>
      <c r="L35" s="5" t="n">
        <v>0.0</v>
      </c>
      <c r="M35" s="5" t="n">
        <v>0.0</v>
      </c>
      <c r="N35" s="11" t="n">
        <f si="5" t="shared"/>
        <v>89.0</v>
      </c>
      <c r="O35" s="5" t="n">
        <v>508.0</v>
      </c>
      <c r="P35" s="5" t="n">
        <v>508.0</v>
      </c>
      <c r="Q35" s="11" t="n">
        <f si="2" t="shared"/>
        <v>89.0</v>
      </c>
      <c r="R35" s="6" t="n">
        <f si="0" t="shared"/>
        <v>5.707865168539326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46.0</v>
      </c>
      <c r="E36" s="5" t="n">
        <v>70.0</v>
      </c>
      <c r="F36" s="5" t="n">
        <v>52.0</v>
      </c>
      <c r="G36" s="5" t="n">
        <v>56.0</v>
      </c>
      <c r="H36" s="5" t="n">
        <v>98.0</v>
      </c>
      <c r="I36" s="5" t="n">
        <v>53.0</v>
      </c>
      <c r="J36" s="5" t="n">
        <v>32.0</v>
      </c>
      <c r="K36" s="5" t="n">
        <v>16.0</v>
      </c>
      <c r="L36" s="5" t="n">
        <v>3.0</v>
      </c>
      <c r="M36" s="5" t="n">
        <v>5.0</v>
      </c>
      <c r="N36" s="11" t="n">
        <f si="5" t="shared"/>
        <v>431.0</v>
      </c>
      <c r="O36" s="5" t="n">
        <v>4187.0</v>
      </c>
      <c r="P36" s="5" t="n">
        <v>3328.0</v>
      </c>
      <c r="Q36" s="11" t="n">
        <f si="2" t="shared"/>
        <v>426.0</v>
      </c>
      <c r="R36" s="6" t="n">
        <f si="0" t="shared"/>
        <v>7.812206572769953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13.0</v>
      </c>
      <c r="E37" s="5" t="n">
        <v>12.0</v>
      </c>
      <c r="F37" s="5" t="n">
        <v>21.0</v>
      </c>
      <c r="G37" s="5" t="n">
        <v>58.0</v>
      </c>
      <c r="H37" s="5" t="n">
        <v>98.0</v>
      </c>
      <c r="I37" s="5" t="n">
        <v>35.0</v>
      </c>
      <c r="J37" s="5" t="n">
        <v>11.0</v>
      </c>
      <c r="K37" s="5" t="n">
        <v>11.0</v>
      </c>
      <c r="L37" s="5" t="n">
        <v>44.0</v>
      </c>
      <c r="M37" s="5" t="n">
        <v>14.0</v>
      </c>
      <c r="N37" s="11" t="n">
        <f si="5" t="shared"/>
        <v>317.0</v>
      </c>
      <c r="O37" s="5" t="n">
        <v>8634.0</v>
      </c>
      <c r="P37" s="5" t="n">
        <v>5064.0</v>
      </c>
      <c r="Q37" s="11" t="n">
        <f si="2" t="shared"/>
        <v>303.0</v>
      </c>
      <c r="R37" s="6" t="n">
        <f si="0" t="shared"/>
        <v>16.712871287128714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278.0</v>
      </c>
      <c r="E38" s="5" t="n">
        <f ref="E38:M38" si="8" t="shared">E39-E26-E27-E28-E29-E30-E31-E32-E33-E34-E35-E36-E37</f>
        <v>354.0</v>
      </c>
      <c r="F38" s="5" t="n">
        <f si="8" t="shared"/>
        <v>371.0</v>
      </c>
      <c r="G38" s="5" t="n">
        <f si="8" t="shared"/>
        <v>297.0</v>
      </c>
      <c r="H38" s="5" t="n">
        <f si="8" t="shared"/>
        <v>459.0</v>
      </c>
      <c r="I38" s="5" t="n">
        <f si="8" t="shared"/>
        <v>238.0</v>
      </c>
      <c r="J38" s="5" t="n">
        <f si="8" t="shared"/>
        <v>117.0</v>
      </c>
      <c r="K38" s="5" t="n">
        <f si="8" t="shared"/>
        <v>54.0</v>
      </c>
      <c r="L38" s="5" t="n">
        <f si="8" t="shared"/>
        <v>35.0</v>
      </c>
      <c r="M38" s="5" t="n">
        <f si="8" t="shared"/>
        <v>74.0</v>
      </c>
      <c r="N38" s="11" t="n">
        <f si="5" t="shared"/>
        <v>2277.0</v>
      </c>
      <c r="O38" s="5" t="n">
        <f>O39-O26-O27-O28-O29-O30-O31-O32-O33-O34-O35-O36-O37</f>
        <v>35402.0</v>
      </c>
      <c r="P38" s="5" t="n">
        <f>P39-P26-P27-P28-P29-P30-P31-P32-P33-P34-P35-P36-P37</f>
        <v>16461.0</v>
      </c>
      <c r="Q38" s="11" t="n">
        <f si="2" t="shared"/>
        <v>2203.0</v>
      </c>
      <c r="R38" s="6" t="n">
        <f si="0" t="shared"/>
        <v>7.47208352246936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1718.0</v>
      </c>
      <c r="E39" s="5" t="n">
        <v>2001.0</v>
      </c>
      <c r="F39" s="5" t="n">
        <v>2040.0</v>
      </c>
      <c r="G39" s="5" t="n">
        <v>1439.0</v>
      </c>
      <c r="H39" s="5" t="n">
        <v>2316.0</v>
      </c>
      <c r="I39" s="5" t="n">
        <v>1745.0</v>
      </c>
      <c r="J39" s="5" t="n">
        <v>1241.0</v>
      </c>
      <c r="K39" s="5" t="n">
        <v>548.0</v>
      </c>
      <c r="L39" s="5" t="n">
        <v>252.0</v>
      </c>
      <c r="M39" s="5" t="n">
        <v>308.0</v>
      </c>
      <c r="N39" s="11" t="n">
        <f si="5" t="shared"/>
        <v>13608.0</v>
      </c>
      <c r="O39" s="5" t="n">
        <v>196058.0</v>
      </c>
      <c r="P39" s="5" t="n">
        <v>121149.0</v>
      </c>
      <c r="Q39" s="11" t="n">
        <f si="2" t="shared"/>
        <v>13300.0</v>
      </c>
      <c r="R39" s="6" t="n">
        <f si="0" t="shared"/>
        <v>9.108947368421052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1127.0</v>
      </c>
      <c r="E40" s="5" t="n">
        <v>580.0</v>
      </c>
      <c r="F40" s="5" t="n">
        <v>425.0</v>
      </c>
      <c r="G40" s="5" t="n">
        <v>396.0</v>
      </c>
      <c r="H40" s="5" t="n">
        <v>516.0</v>
      </c>
      <c r="I40" s="5" t="n">
        <v>460.0</v>
      </c>
      <c r="J40" s="5" t="n">
        <v>227.0</v>
      </c>
      <c r="K40" s="5" t="n">
        <v>66.0</v>
      </c>
      <c r="L40" s="5" t="n">
        <v>31.0</v>
      </c>
      <c r="M40" s="5" t="n">
        <v>62.0</v>
      </c>
      <c r="N40" s="11" t="n">
        <f si="5" t="shared"/>
        <v>3890.0</v>
      </c>
      <c r="O40" s="5" t="n">
        <v>41999.0</v>
      </c>
      <c r="P40" s="5" t="n">
        <v>23585.0</v>
      </c>
      <c r="Q40" s="11" t="n">
        <f si="2" t="shared"/>
        <v>3828.0</v>
      </c>
      <c r="R40" s="6" t="n">
        <f si="0" t="shared"/>
        <v>6.161180773249739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70.0</v>
      </c>
      <c r="E41" s="5" t="n">
        <v>76.0</v>
      </c>
      <c r="F41" s="5" t="n">
        <v>84.0</v>
      </c>
      <c r="G41" s="5" t="n">
        <v>49.0</v>
      </c>
      <c r="H41" s="5" t="n">
        <v>99.0</v>
      </c>
      <c r="I41" s="5" t="n">
        <v>100.0</v>
      </c>
      <c r="J41" s="5" t="n">
        <v>57.0</v>
      </c>
      <c r="K41" s="5" t="n">
        <v>19.0</v>
      </c>
      <c r="L41" s="5" t="n">
        <v>15.0</v>
      </c>
      <c r="M41" s="5" t="n">
        <v>17.0</v>
      </c>
      <c r="N41" s="11" t="n">
        <f si="5" t="shared"/>
        <v>586.0</v>
      </c>
      <c r="O41" s="5" t="n">
        <v>9270.0</v>
      </c>
      <c r="P41" s="5" t="n">
        <v>5629.0</v>
      </c>
      <c r="Q41" s="11" t="n">
        <f si="2" t="shared"/>
        <v>569.0</v>
      </c>
      <c r="R41" s="6" t="n">
        <f si="0" t="shared"/>
        <v>9.892794376098418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4.0</v>
      </c>
      <c r="E42" s="5" t="n">
        <f ref="E42:M42" si="9" t="shared">E43-E40-E41</f>
        <v>9.0</v>
      </c>
      <c r="F42" s="5" t="n">
        <f si="9" t="shared"/>
        <v>10.0</v>
      </c>
      <c r="G42" s="5" t="n">
        <f si="9" t="shared"/>
        <v>2.0</v>
      </c>
      <c r="H42" s="5" t="n">
        <f si="9" t="shared"/>
        <v>5.0</v>
      </c>
      <c r="I42" s="5" t="n">
        <f si="9" t="shared"/>
        <v>11.0</v>
      </c>
      <c r="J42" s="5" t="n">
        <f si="9" t="shared"/>
        <v>8.0</v>
      </c>
      <c r="K42" s="5" t="n">
        <f si="9" t="shared"/>
        <v>5.0</v>
      </c>
      <c r="L42" s="5" t="n">
        <f si="9" t="shared"/>
        <v>13.0</v>
      </c>
      <c r="M42" s="5" t="n">
        <f si="9" t="shared"/>
        <v>2.0</v>
      </c>
      <c r="N42" s="11" t="n">
        <f si="5" t="shared"/>
        <v>69.0</v>
      </c>
      <c r="O42" s="5" t="n">
        <f>O43-O40-O41</f>
        <v>1858.0</v>
      </c>
      <c r="P42" s="5" t="n">
        <f>P43-P40-P41</f>
        <v>1517.0</v>
      </c>
      <c r="Q42" s="11" t="n">
        <f si="2" t="shared"/>
        <v>67.0</v>
      </c>
      <c r="R42" s="6" t="n">
        <f si="0" t="shared"/>
        <v>22.64179104477612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1201.0</v>
      </c>
      <c r="E43" s="5" t="n">
        <v>665.0</v>
      </c>
      <c r="F43" s="5" t="n">
        <v>519.0</v>
      </c>
      <c r="G43" s="5" t="n">
        <v>447.0</v>
      </c>
      <c r="H43" s="5" t="n">
        <v>620.0</v>
      </c>
      <c r="I43" s="5" t="n">
        <v>571.0</v>
      </c>
      <c r="J43" s="5" t="n">
        <v>292.0</v>
      </c>
      <c r="K43" s="5" t="n">
        <v>90.0</v>
      </c>
      <c r="L43" s="5" t="n">
        <v>59.0</v>
      </c>
      <c r="M43" s="5" t="n">
        <v>81.0</v>
      </c>
      <c r="N43" s="11" t="n">
        <f si="5" t="shared"/>
        <v>4545.0</v>
      </c>
      <c r="O43" s="5" t="n">
        <v>53127.0</v>
      </c>
      <c r="P43" s="5" t="n">
        <v>30731.0</v>
      </c>
      <c r="Q43" s="11" t="n">
        <f si="2" t="shared"/>
        <v>4464.0</v>
      </c>
      <c r="R43" s="6" t="n">
        <f si="0" t="shared"/>
        <v>6.88418458781362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13.0</v>
      </c>
      <c r="E44" s="8" t="n">
        <v>23.0</v>
      </c>
      <c r="F44" s="8" t="n">
        <v>39.0</v>
      </c>
      <c r="G44" s="8" t="n">
        <v>34.0</v>
      </c>
      <c r="H44" s="8" t="n">
        <v>55.0</v>
      </c>
      <c r="I44" s="8" t="n">
        <v>32.0</v>
      </c>
      <c r="J44" s="8" t="n">
        <v>17.0</v>
      </c>
      <c r="K44" s="8" t="n">
        <v>26.0</v>
      </c>
      <c r="L44" s="8" t="n">
        <v>14.0</v>
      </c>
      <c r="M44" s="8" t="n">
        <v>44.0</v>
      </c>
      <c r="N44" s="11" t="n">
        <f si="5" t="shared"/>
        <v>297.0</v>
      </c>
      <c r="O44" s="8" t="n">
        <v>17344.0</v>
      </c>
      <c r="P44" s="8" t="n">
        <v>3657.0</v>
      </c>
      <c r="Q44" s="11" t="n">
        <f si="2" t="shared"/>
        <v>253.0</v>
      </c>
      <c r="R44" s="6" t="n">
        <f si="0" t="shared"/>
        <v>14.454545454545455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4.0</v>
      </c>
      <c r="E45" s="8" t="n">
        <f ref="E45:M45" si="10" t="shared">E46-E44</f>
        <v>10.0</v>
      </c>
      <c r="F45" s="8" t="n">
        <f si="10" t="shared"/>
        <v>16.0</v>
      </c>
      <c r="G45" s="8" t="n">
        <f si="10" t="shared"/>
        <v>24.0</v>
      </c>
      <c r="H45" s="8" t="n">
        <f si="10" t="shared"/>
        <v>72.0</v>
      </c>
      <c r="I45" s="8" t="n">
        <f si="10" t="shared"/>
        <v>37.0</v>
      </c>
      <c r="J45" s="8" t="n">
        <f si="10" t="shared"/>
        <v>20.0</v>
      </c>
      <c r="K45" s="8" t="n">
        <f si="10" t="shared"/>
        <v>24.0</v>
      </c>
      <c r="L45" s="8" t="n">
        <f si="10" t="shared"/>
        <v>3.0</v>
      </c>
      <c r="M45" s="8" t="n">
        <f si="10" t="shared"/>
        <v>23.0</v>
      </c>
      <c r="N45" s="11" t="n">
        <f si="5" t="shared"/>
        <v>233.0</v>
      </c>
      <c r="O45" s="8" t="n">
        <f>O46-O44</f>
        <v>13958.0</v>
      </c>
      <c r="P45" s="8" t="n">
        <f>P46-P44</f>
        <v>2964.0</v>
      </c>
      <c r="Q45" s="11" t="n">
        <f si="2" t="shared"/>
        <v>210.0</v>
      </c>
      <c r="R45" s="6" t="n">
        <f si="0" t="shared"/>
        <v>14.114285714285714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17.0</v>
      </c>
      <c r="E46" s="8" t="n">
        <v>33.0</v>
      </c>
      <c r="F46" s="8" t="n">
        <v>55.0</v>
      </c>
      <c r="G46" s="8" t="n">
        <v>58.0</v>
      </c>
      <c r="H46" s="8" t="n">
        <v>127.0</v>
      </c>
      <c r="I46" s="8" t="n">
        <v>69.0</v>
      </c>
      <c r="J46" s="8" t="n">
        <v>37.0</v>
      </c>
      <c r="K46" s="8" t="n">
        <v>50.0</v>
      </c>
      <c r="L46" s="8" t="n">
        <v>17.0</v>
      </c>
      <c r="M46" s="8" t="n">
        <v>67.0</v>
      </c>
      <c r="N46" s="11" t="n">
        <f si="5" t="shared"/>
        <v>530.0</v>
      </c>
      <c r="O46" s="8" t="n">
        <v>31302.0</v>
      </c>
      <c r="P46" s="8" t="n">
        <v>6621.0</v>
      </c>
      <c r="Q46" s="11" t="n">
        <f si="2" t="shared"/>
        <v>463.0</v>
      </c>
      <c r="R46" s="6" t="n">
        <f si="0" t="shared"/>
        <v>14.300215982721383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94.0</v>
      </c>
      <c r="E47" s="5" t="n">
        <v>56.0</v>
      </c>
      <c r="F47" s="5" t="n">
        <v>84.0</v>
      </c>
      <c r="G47" s="5" t="n">
        <v>27.0</v>
      </c>
      <c r="H47" s="5" t="n">
        <v>69.0</v>
      </c>
      <c r="I47" s="5" t="n">
        <v>43.0</v>
      </c>
      <c r="J47" s="5" t="n">
        <v>29.0</v>
      </c>
      <c r="K47" s="5" t="n">
        <v>16.0</v>
      </c>
      <c r="L47" s="5" t="n">
        <v>11.0</v>
      </c>
      <c r="M47" s="5" t="n">
        <v>30.0</v>
      </c>
      <c r="N47" s="11" t="n">
        <f si="5" t="shared"/>
        <v>459.0</v>
      </c>
      <c r="O47" s="5" t="n">
        <v>11547.0</v>
      </c>
      <c r="P47" s="5" t="n">
        <v>3564.0</v>
      </c>
      <c r="Q47" s="11" t="n">
        <f si="2" t="shared"/>
        <v>429.0</v>
      </c>
      <c r="R47" s="6" t="n">
        <f si="0" t="shared"/>
        <v>8.307692307692308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17943.0</v>
      </c>
      <c r="E48" s="5" t="n">
        <f ref="E48:M48" si="11" t="shared">E47+E46+E43+E39+E25+E18</f>
        <v>45436.0</v>
      </c>
      <c r="F48" s="5" t="n">
        <f si="11" t="shared"/>
        <v>65943.0</v>
      </c>
      <c r="G48" s="5" t="n">
        <f si="11" t="shared"/>
        <v>31034.0</v>
      </c>
      <c r="H48" s="5" t="n">
        <f si="11" t="shared"/>
        <v>41523.0</v>
      </c>
      <c r="I48" s="5" t="n">
        <f si="11" t="shared"/>
        <v>22719.0</v>
      </c>
      <c r="J48" s="5" t="n">
        <f si="11" t="shared"/>
        <v>11352.0</v>
      </c>
      <c r="K48" s="5" t="n">
        <f si="11" t="shared"/>
        <v>6632.0</v>
      </c>
      <c r="L48" s="5" t="n">
        <f si="11" t="shared"/>
        <v>3393.0</v>
      </c>
      <c r="M48" s="5" t="n">
        <f si="11" t="shared"/>
        <v>27091.0</v>
      </c>
      <c r="N48" s="11" t="n">
        <f si="5" t="shared"/>
        <v>273066.0</v>
      </c>
      <c r="O48" s="5" t="n">
        <f>O47+O46+O43+O39+O25+O18</f>
        <v>1.8651452E7</v>
      </c>
      <c r="P48" s="5" t="n">
        <f>P47+P46+P43+P39+P25+P18</f>
        <v>1721847.0</v>
      </c>
      <c r="Q48" s="11" t="n">
        <f si="2" t="shared"/>
        <v>245975.0</v>
      </c>
      <c r="R48" s="6" t="n">
        <f si="0" t="shared"/>
        <v>7.000089439983738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6.570938893893784</v>
      </c>
      <c r="E49" s="6" t="n">
        <f ref="E49" si="13" t="shared">E48/$N$48*100</f>
        <v>16.639200779298776</v>
      </c>
      <c r="F49" s="6" t="n">
        <f ref="F49" si="14" t="shared">F48/$N$48*100</f>
        <v>24.149106809342797</v>
      </c>
      <c r="G49" s="6" t="n">
        <f ref="G49" si="15" t="shared">G48/$N$48*100</f>
        <v>11.36501798100093</v>
      </c>
      <c r="H49" s="6" t="n">
        <f ref="H49" si="16" t="shared">H48/$N$48*100</f>
        <v>15.20621388235811</v>
      </c>
      <c r="I49" s="6" t="n">
        <f ref="I49" si="17" t="shared">I48/$N$48*100</f>
        <v>8.31996660148096</v>
      </c>
      <c r="J49" s="6" t="n">
        <f ref="J49" si="18" t="shared">J48/$N$48*100</f>
        <v>4.157236712003692</v>
      </c>
      <c r="K49" s="6" t="n">
        <f ref="K49" si="19" t="shared">K48/$N$48*100</f>
        <v>2.4287168669845385</v>
      </c>
      <c r="L49" s="6" t="n">
        <f ref="L49" si="20" t="shared">L48/$N$48*100</f>
        <v>1.2425567445233021</v>
      </c>
      <c r="M49" s="6" t="n">
        <f ref="M49" si="21" t="shared">M48/$N$48*100</f>
        <v>9.921044729113108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