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<sst xmlns="http://schemas.openxmlformats.org/spreadsheetml/2006/main" count="118" uniqueCount="73">
  <si>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</si>
  <si>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</si>
  <si>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</si>
  <si>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</si>
  <si>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</si>
  <si>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</si>
  <si>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</si>
  <si>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</si>
  <si>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</si>
  <si>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</si>
  <si>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</si>
  <si>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</si>
  <si>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</si>
  <si>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</si>
  <si>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</si>
  <si>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</si>
  <si>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</si>
  <si>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</si>
  <si>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</si>
  <si>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</si>
  <si>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</si>
  <si>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</si>
  <si>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</si>
  <si>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</si>
  <si>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</si>
  <si>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</si>
  <si>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</si>
  <si>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</si>
  <si>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</si>
  <si>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</si>
  <si>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</si>
  <si>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</si>
  <si>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</si>
  <si>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</si>
  <si>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</si>
  <si>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</si>
  <si>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</si>
  <si>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</si>
  <si>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</si>
  <si>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</si>
  <si>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</si>
  <si>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</si>
  <si>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</si>
  <si>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</si>
  <si>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</si>
  <si>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</si>
  <si>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</si>
  <si>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</si>
  <si>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</si>
  <si>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</si>
  <si>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</si>
  <si>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</si>
  <si>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</si>
  <si>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</si>
  <si>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</si>
  <si>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</si>
  <si>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</si>
  <si>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</si>
  <si>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</si>
  <si>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</si>
  <si>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</si>
  <si>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</si>
  <si>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</si>
  <si>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</si>
  <si>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</si>
  <si>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</si>
  <si>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</si>
  <si>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</si>
  <si>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</si>
  <si>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</si>
  <si>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</si>
  <si>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98年1月來臺旅客人次～按停留夜數分
Table 1-8  Visitor Arrivals  by Length of Stay,
January,2009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</si>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</sst>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1740.0</v>
      </c>
      <c r="E3" s="4" t="n">
        <v>5601.0</v>
      </c>
      <c r="F3" s="4" t="n">
        <v>18713.0</v>
      </c>
      <c r="G3" s="4" t="n">
        <v>8802.0</v>
      </c>
      <c r="H3" s="4" t="n">
        <v>5503.0</v>
      </c>
      <c r="I3" s="4" t="n">
        <v>2162.0</v>
      </c>
      <c r="J3" s="4" t="n">
        <v>560.0</v>
      </c>
      <c r="K3" s="4" t="n">
        <v>552.0</v>
      </c>
      <c r="L3" s="4" t="n">
        <v>568.0</v>
      </c>
      <c r="M3" s="4" t="n">
        <v>4957.0</v>
      </c>
      <c r="N3" s="11" t="n">
        <f>SUM(D3:M3)</f>
        <v>49158.0</v>
      </c>
      <c r="O3" s="4" t="n">
        <v>1017897.0</v>
      </c>
      <c r="P3" s="4" t="n">
        <v>237134.0</v>
      </c>
      <c r="Q3" s="11" t="n">
        <f>SUM(D3:L3)</f>
        <v>44201.0</v>
      </c>
      <c r="R3" s="6" t="n">
        <f ref="R3:R48" si="0" t="shared">IF(P3&lt;&gt;0,P3/SUM(D3:L3),0)</f>
        <v>5.364901246578132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826.0</v>
      </c>
      <c r="E4" s="5" t="n">
        <v>421.0</v>
      </c>
      <c r="F4" s="5" t="n">
        <v>1345.0</v>
      </c>
      <c r="G4" s="5" t="n">
        <v>2237.0</v>
      </c>
      <c r="H4" s="5" t="n">
        <v>14501.0</v>
      </c>
      <c r="I4" s="5" t="n">
        <v>4454.0</v>
      </c>
      <c r="J4" s="5" t="n">
        <v>940.0</v>
      </c>
      <c r="K4" s="5" t="n">
        <v>1289.0</v>
      </c>
      <c r="L4" s="5" t="n">
        <v>984.0</v>
      </c>
      <c r="M4" s="5" t="n">
        <v>10460.0</v>
      </c>
      <c r="N4" s="11" t="n">
        <f ref="N4:N14" si="1" t="shared">SUM(D4:M4)</f>
        <v>37457.0</v>
      </c>
      <c r="O4" s="5" t="n">
        <v>4336208.0</v>
      </c>
      <c r="P4" s="5" t="n">
        <v>308547.0</v>
      </c>
      <c r="Q4" s="11" t="n">
        <f ref="Q4:Q48" si="2" t="shared">SUM(D4:L4)</f>
        <v>26997.0</v>
      </c>
      <c r="R4" s="6" t="n">
        <f si="0" t="shared"/>
        <v>11.428936548505389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3160.0</v>
      </c>
      <c r="E5" s="5" t="n">
        <v>19179.0</v>
      </c>
      <c r="F5" s="5" t="n">
        <v>29352.0</v>
      </c>
      <c r="G5" s="5" t="n">
        <v>10060.0</v>
      </c>
      <c r="H5" s="5" t="n">
        <v>8666.0</v>
      </c>
      <c r="I5" s="5" t="n">
        <v>5100.0</v>
      </c>
      <c r="J5" s="5" t="n">
        <v>3249.0</v>
      </c>
      <c r="K5" s="5" t="n">
        <v>1529.0</v>
      </c>
      <c r="L5" s="5" t="n">
        <v>920.0</v>
      </c>
      <c r="M5" s="5" t="n">
        <v>2569.0</v>
      </c>
      <c r="N5" s="11" t="n">
        <f si="1" t="shared"/>
        <v>83784.0</v>
      </c>
      <c r="O5" s="5" t="n">
        <v>1015502.0</v>
      </c>
      <c r="P5" s="5" t="n">
        <v>475075.0</v>
      </c>
      <c r="Q5" s="11" t="n">
        <f si="2" t="shared"/>
        <v>81215.0</v>
      </c>
      <c r="R5" s="6" t="n">
        <f si="0" t="shared"/>
        <v>5.849596749368959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1034.0</v>
      </c>
      <c r="E6" s="5" t="n">
        <v>2598.0</v>
      </c>
      <c r="F6" s="5" t="n">
        <v>6585.0</v>
      </c>
      <c r="G6" s="5" t="n">
        <v>1493.0</v>
      </c>
      <c r="H6" s="5" t="n">
        <v>1304.0</v>
      </c>
      <c r="I6" s="5" t="n">
        <v>826.0</v>
      </c>
      <c r="J6" s="5" t="n">
        <v>677.0</v>
      </c>
      <c r="K6" s="5" t="n">
        <v>257.0</v>
      </c>
      <c r="L6" s="5" t="n">
        <v>127.0</v>
      </c>
      <c r="M6" s="5" t="n">
        <v>899.0</v>
      </c>
      <c r="N6" s="11" t="n">
        <f si="1" t="shared"/>
        <v>15800.0</v>
      </c>
      <c r="O6" s="5" t="n">
        <v>280022.0</v>
      </c>
      <c r="P6" s="5" t="n">
        <v>85814.0</v>
      </c>
      <c r="Q6" s="11" t="n">
        <f si="2" t="shared"/>
        <v>14901.0</v>
      </c>
      <c r="R6" s="6" t="n">
        <f si="0" t="shared"/>
        <v>5.758942352862224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66.0</v>
      </c>
      <c r="E7" s="5" t="n">
        <v>120.0</v>
      </c>
      <c r="F7" s="5" t="n">
        <v>119.0</v>
      </c>
      <c r="G7" s="5" t="n">
        <v>107.0</v>
      </c>
      <c r="H7" s="5" t="n">
        <v>138.0</v>
      </c>
      <c r="I7" s="5" t="n">
        <v>122.0</v>
      </c>
      <c r="J7" s="5" t="n">
        <v>83.0</v>
      </c>
      <c r="K7" s="5" t="n">
        <v>114.0</v>
      </c>
      <c r="L7" s="5" t="n">
        <v>60.0</v>
      </c>
      <c r="M7" s="5" t="n">
        <v>390.0</v>
      </c>
      <c r="N7" s="11" t="n">
        <f si="1" t="shared"/>
        <v>1319.0</v>
      </c>
      <c r="O7" s="5" t="n">
        <v>128828.0</v>
      </c>
      <c r="P7" s="5" t="n">
        <v>14849.0</v>
      </c>
      <c r="Q7" s="11" t="n">
        <f si="2" t="shared"/>
        <v>929.0</v>
      </c>
      <c r="R7" s="6" t="n">
        <f si="0" t="shared"/>
        <v>15.983853606027987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43.0</v>
      </c>
      <c r="E8" s="5" t="n">
        <v>93.0</v>
      </c>
      <c r="F8" s="5" t="n">
        <v>105.0</v>
      </c>
      <c r="G8" s="5" t="n">
        <v>87.0</v>
      </c>
      <c r="H8" s="5" t="n">
        <v>128.0</v>
      </c>
      <c r="I8" s="5" t="n">
        <v>66.0</v>
      </c>
      <c r="J8" s="5" t="n">
        <v>36.0</v>
      </c>
      <c r="K8" s="5" t="n">
        <v>33.0</v>
      </c>
      <c r="L8" s="5" t="n">
        <v>6.0</v>
      </c>
      <c r="M8" s="5" t="n">
        <v>42.0</v>
      </c>
      <c r="N8" s="11" t="n">
        <f si="1" t="shared"/>
        <v>639.0</v>
      </c>
      <c r="O8" s="5" t="n">
        <v>14996.0</v>
      </c>
      <c r="P8" s="5" t="n">
        <v>5038.0</v>
      </c>
      <c r="Q8" s="11" t="n">
        <f si="2" t="shared"/>
        <v>597.0</v>
      </c>
      <c r="R8" s="6" t="n">
        <f si="0" t="shared"/>
        <v>8.438860971524289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193.0</v>
      </c>
      <c r="E9" s="5" t="n">
        <v>344.0</v>
      </c>
      <c r="F9" s="5" t="n">
        <v>984.0</v>
      </c>
      <c r="G9" s="5" t="n">
        <v>962.0</v>
      </c>
      <c r="H9" s="5" t="n">
        <v>4463.0</v>
      </c>
      <c r="I9" s="5" t="n">
        <v>1688.0</v>
      </c>
      <c r="J9" s="5" t="n">
        <v>760.0</v>
      </c>
      <c r="K9" s="5" t="n">
        <v>391.0</v>
      </c>
      <c r="L9" s="5" t="n">
        <v>213.0</v>
      </c>
      <c r="M9" s="5" t="n">
        <v>4471.0</v>
      </c>
      <c r="N9" s="11" t="n">
        <f si="1" t="shared"/>
        <v>14469.0</v>
      </c>
      <c r="O9" s="5" t="n">
        <v>1311725.0</v>
      </c>
      <c r="P9" s="5" t="n">
        <v>103944.0</v>
      </c>
      <c r="Q9" s="11" t="n">
        <f si="2" t="shared"/>
        <v>9998.0</v>
      </c>
      <c r="R9" s="6" t="n">
        <f si="0" t="shared"/>
        <v>10.396479295859171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403.0</v>
      </c>
      <c r="E10" s="5" t="n">
        <v>843.0</v>
      </c>
      <c r="F10" s="5" t="n">
        <v>1161.0</v>
      </c>
      <c r="G10" s="5" t="n">
        <v>1562.0</v>
      </c>
      <c r="H10" s="5" t="n">
        <v>4406.0</v>
      </c>
      <c r="I10" s="5" t="n">
        <v>1810.0</v>
      </c>
      <c r="J10" s="5" t="n">
        <v>666.0</v>
      </c>
      <c r="K10" s="5" t="n">
        <v>186.0</v>
      </c>
      <c r="L10" s="5" t="n">
        <v>95.0</v>
      </c>
      <c r="M10" s="5" t="n">
        <v>399.0</v>
      </c>
      <c r="N10" s="11" t="n">
        <f si="1" t="shared"/>
        <v>11531.0</v>
      </c>
      <c r="O10" s="5" t="n">
        <v>170906.0</v>
      </c>
      <c r="P10" s="5" t="n">
        <v>86764.0</v>
      </c>
      <c r="Q10" s="11" t="n">
        <f si="2" t="shared"/>
        <v>11132.0</v>
      </c>
      <c r="R10" s="6" t="n">
        <f si="0" t="shared"/>
        <v>7.7941070786920585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121.0</v>
      </c>
      <c r="E11" s="5" t="n">
        <v>280.0</v>
      </c>
      <c r="F11" s="5" t="n">
        <v>293.0</v>
      </c>
      <c r="G11" s="5" t="n">
        <v>250.0</v>
      </c>
      <c r="H11" s="5" t="n">
        <v>751.0</v>
      </c>
      <c r="I11" s="5" t="n">
        <v>689.0</v>
      </c>
      <c r="J11" s="5" t="n">
        <v>519.0</v>
      </c>
      <c r="K11" s="5" t="n">
        <v>353.0</v>
      </c>
      <c r="L11" s="5" t="n">
        <v>178.0</v>
      </c>
      <c r="M11" s="5" t="n">
        <v>5074.0</v>
      </c>
      <c r="N11" s="11" t="n">
        <f si="1" t="shared"/>
        <v>8508.0</v>
      </c>
      <c r="O11" s="5" t="n">
        <v>3498731.0</v>
      </c>
      <c r="P11" s="5" t="n">
        <v>56611.0</v>
      </c>
      <c r="Q11" s="11" t="n">
        <f si="2" t="shared"/>
        <v>3434.0</v>
      </c>
      <c r="R11" s="6" t="n">
        <f si="0" t="shared"/>
        <v>16.48543972044263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160.0</v>
      </c>
      <c r="E12" s="5" t="n">
        <v>159.0</v>
      </c>
      <c r="F12" s="5" t="n">
        <v>208.0</v>
      </c>
      <c r="G12" s="5" t="n">
        <v>182.0</v>
      </c>
      <c r="H12" s="5" t="n">
        <v>517.0</v>
      </c>
      <c r="I12" s="5" t="n">
        <v>570.0</v>
      </c>
      <c r="J12" s="5" t="n">
        <v>292.0</v>
      </c>
      <c r="K12" s="5" t="n">
        <v>213.0</v>
      </c>
      <c r="L12" s="5" t="n">
        <v>207.0</v>
      </c>
      <c r="M12" s="5" t="n">
        <v>6914.0</v>
      </c>
      <c r="N12" s="11" t="n">
        <f si="1" t="shared"/>
        <v>9422.0</v>
      </c>
      <c r="O12" s="5" t="n">
        <v>3845269.0</v>
      </c>
      <c r="P12" s="5" t="n">
        <v>43536.0</v>
      </c>
      <c r="Q12" s="11" t="n">
        <f si="2" t="shared"/>
        <v>2508.0</v>
      </c>
      <c r="R12" s="6" t="n">
        <f si="0" t="shared"/>
        <v>17.358851674641148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105.0</v>
      </c>
      <c r="E13" s="5" t="n">
        <v>290.0</v>
      </c>
      <c r="F13" s="5" t="n">
        <v>440.0</v>
      </c>
      <c r="G13" s="5" t="n">
        <v>658.0</v>
      </c>
      <c r="H13" s="5" t="n">
        <v>702.0</v>
      </c>
      <c r="I13" s="5" t="n">
        <v>340.0</v>
      </c>
      <c r="J13" s="5" t="n">
        <v>183.0</v>
      </c>
      <c r="K13" s="5" t="n">
        <v>160.0</v>
      </c>
      <c r="L13" s="5" t="n">
        <v>138.0</v>
      </c>
      <c r="M13" s="5" t="n">
        <v>6055.0</v>
      </c>
      <c r="N13" s="11" t="n">
        <f si="1" t="shared"/>
        <v>9071.0</v>
      </c>
      <c r="O13" s="5" t="n">
        <v>3445869.0</v>
      </c>
      <c r="P13" s="5" t="n">
        <v>34251.0</v>
      </c>
      <c r="Q13" s="11" t="n">
        <f si="2" t="shared"/>
        <v>3016.0</v>
      </c>
      <c r="R13" s="6" t="n">
        <f si="0" t="shared"/>
        <v>11.356432360742705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55.0</v>
      </c>
      <c r="E14" s="5" t="n">
        <v>25.0</v>
      </c>
      <c r="F14" s="5" t="n">
        <v>73.0</v>
      </c>
      <c r="G14" s="5" t="n">
        <v>110.0</v>
      </c>
      <c r="H14" s="5" t="n">
        <v>230.0</v>
      </c>
      <c r="I14" s="5" t="n">
        <v>218.0</v>
      </c>
      <c r="J14" s="5" t="n">
        <v>278.0</v>
      </c>
      <c r="K14" s="5" t="n">
        <v>246.0</v>
      </c>
      <c r="L14" s="5" t="n">
        <v>193.0</v>
      </c>
      <c r="M14" s="5" t="n">
        <v>6378.0</v>
      </c>
      <c r="N14" s="11" t="n">
        <f si="1" t="shared"/>
        <v>7806.0</v>
      </c>
      <c r="O14" s="5" t="n">
        <v>3596176.0</v>
      </c>
      <c r="P14" s="5" t="n">
        <v>38134.0</v>
      </c>
      <c r="Q14" s="11" t="n">
        <f si="2" t="shared"/>
        <v>1428.0</v>
      </c>
      <c r="R14" s="6" t="n">
        <f si="0" t="shared"/>
        <v>26.704481792717086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19.0</v>
      </c>
      <c r="E15" s="5" t="n">
        <f ref="E15:M15" si="3" t="shared">E16-E9-E10-E11-E12-E13-E14</f>
        <v>10.0</v>
      </c>
      <c r="F15" s="5" t="n">
        <f si="3" t="shared"/>
        <v>16.0</v>
      </c>
      <c r="G15" s="5" t="n">
        <f si="3" t="shared"/>
        <v>9.0</v>
      </c>
      <c r="H15" s="5" t="n">
        <f si="3" t="shared"/>
        <v>54.0</v>
      </c>
      <c r="I15" s="5" t="n">
        <f si="3" t="shared"/>
        <v>50.0</v>
      </c>
      <c r="J15" s="5" t="n">
        <f si="3" t="shared"/>
        <v>24.0</v>
      </c>
      <c r="K15" s="5" t="n">
        <f si="3" t="shared"/>
        <v>19.0</v>
      </c>
      <c r="L15" s="5" t="n">
        <f si="3" t="shared"/>
        <v>10.0</v>
      </c>
      <c r="M15" s="5" t="n">
        <f si="3" t="shared"/>
        <v>312.0</v>
      </c>
      <c r="N15" s="5" t="n">
        <f ref="N15" si="4" t="shared">N16-N9-N10-N11-N12-N13-N14</f>
        <v>523.0</v>
      </c>
      <c r="O15" s="5" t="n">
        <f>O16-O9-O10-O11-O12-O13-O14</f>
        <v>220613.0</v>
      </c>
      <c r="P15" s="5" t="n">
        <f>P16-P9-P10-P11-P12-P13-P14</f>
        <v>3125.0</v>
      </c>
      <c r="Q15" s="11" t="n">
        <f si="2" t="shared"/>
        <v>211.0</v>
      </c>
      <c r="R15" s="6" t="n">
        <f si="0" t="shared"/>
        <v>14.810426540284361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1056.0</v>
      </c>
      <c r="E16" s="5" t="n">
        <v>1951.0</v>
      </c>
      <c r="F16" s="5" t="n">
        <v>3175.0</v>
      </c>
      <c r="G16" s="5" t="n">
        <v>3733.0</v>
      </c>
      <c r="H16" s="5" t="n">
        <v>11123.0</v>
      </c>
      <c r="I16" s="5" t="n">
        <v>5365.0</v>
      </c>
      <c r="J16" s="5" t="n">
        <v>2722.0</v>
      </c>
      <c r="K16" s="5" t="n">
        <v>1568.0</v>
      </c>
      <c r="L16" s="5" t="n">
        <v>1034.0</v>
      </c>
      <c r="M16" s="5" t="n">
        <v>29603.0</v>
      </c>
      <c r="N16" s="11" t="n">
        <f ref="N16:N48" si="5" t="shared">SUM(D16:M16)</f>
        <v>61330.0</v>
      </c>
      <c r="O16" s="5" t="n">
        <v>1.6089289E7</v>
      </c>
      <c r="P16" s="5" t="n">
        <v>366365.0</v>
      </c>
      <c r="Q16" s="11" t="n">
        <f si="2" t="shared"/>
        <v>31727.0</v>
      </c>
      <c r="R16" s="6" t="n">
        <f si="0" t="shared"/>
        <v>11.54742017839695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34.0</v>
      </c>
      <c r="E17" s="5" t="n">
        <f ref="E17:M17" si="6" t="shared">E18-E16-E3-E4-E5-E6-E7-E8</f>
        <v>61.0</v>
      </c>
      <c r="F17" s="5" t="n">
        <f si="6" t="shared"/>
        <v>69.0</v>
      </c>
      <c r="G17" s="5" t="n">
        <f si="6" t="shared"/>
        <v>87.0</v>
      </c>
      <c r="H17" s="5" t="n">
        <f si="6" t="shared"/>
        <v>169.0</v>
      </c>
      <c r="I17" s="5" t="n">
        <f si="6" t="shared"/>
        <v>344.0</v>
      </c>
      <c r="J17" s="5" t="n">
        <f si="6" t="shared"/>
        <v>483.0</v>
      </c>
      <c r="K17" s="5" t="n">
        <f si="6" t="shared"/>
        <v>309.0</v>
      </c>
      <c r="L17" s="5" t="n">
        <f si="6" t="shared"/>
        <v>155.0</v>
      </c>
      <c r="M17" s="5" t="n">
        <f si="6" t="shared"/>
        <v>2143.0</v>
      </c>
      <c r="N17" s="11" t="n">
        <f si="5" t="shared"/>
        <v>3854.0</v>
      </c>
      <c r="O17" s="5" t="n">
        <f>O18-O16-O3-O4-O5-O6-O7-O8</f>
        <v>933993.0</v>
      </c>
      <c r="P17" s="5" t="n">
        <f>P18-P16-P3-P4-P5-P6-P7-P8</f>
        <v>42009.0</v>
      </c>
      <c r="Q17" s="11" t="n">
        <f si="2" t="shared"/>
        <v>1711.0</v>
      </c>
      <c r="R17" s="6" t="n">
        <f si="0" t="shared"/>
        <v>24.55230859146698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7959.0</v>
      </c>
      <c r="E18" s="5" t="n">
        <v>30024.0</v>
      </c>
      <c r="F18" s="5" t="n">
        <v>59463.0</v>
      </c>
      <c r="G18" s="5" t="n">
        <v>26606.0</v>
      </c>
      <c r="H18" s="5" t="n">
        <v>41532.0</v>
      </c>
      <c r="I18" s="5" t="n">
        <v>18439.0</v>
      </c>
      <c r="J18" s="5" t="n">
        <v>8750.0</v>
      </c>
      <c r="K18" s="5" t="n">
        <v>5651.0</v>
      </c>
      <c r="L18" s="5" t="n">
        <v>3854.0</v>
      </c>
      <c r="M18" s="5" t="n">
        <v>51063.0</v>
      </c>
      <c r="N18" s="11" t="n">
        <f si="5" t="shared"/>
        <v>253341.0</v>
      </c>
      <c r="O18" s="5" t="n">
        <v>2.3816735E7</v>
      </c>
      <c r="P18" s="5" t="n">
        <v>1534831.0</v>
      </c>
      <c r="Q18" s="11" t="n">
        <f si="2" t="shared"/>
        <v>202278.0</v>
      </c>
      <c r="R18" s="6" t="n">
        <f si="0" t="shared"/>
        <v>7.5877307467940165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210.0</v>
      </c>
      <c r="E19" s="5" t="n">
        <v>524.0</v>
      </c>
      <c r="F19" s="5" t="n">
        <v>987.0</v>
      </c>
      <c r="G19" s="5" t="n">
        <v>491.0</v>
      </c>
      <c r="H19" s="5" t="n">
        <v>780.0</v>
      </c>
      <c r="I19" s="5" t="n">
        <v>933.0</v>
      </c>
      <c r="J19" s="5" t="n">
        <v>721.0</v>
      </c>
      <c r="K19" s="5" t="n">
        <v>196.0</v>
      </c>
      <c r="L19" s="5" t="n">
        <v>76.0</v>
      </c>
      <c r="M19" s="5" t="n">
        <v>544.0</v>
      </c>
      <c r="N19" s="11" t="n">
        <f si="5" t="shared"/>
        <v>5462.0</v>
      </c>
      <c r="O19" s="5" t="n">
        <v>189495.0</v>
      </c>
      <c r="P19" s="5" t="n">
        <v>52175.0</v>
      </c>
      <c r="Q19" s="11" t="n">
        <f si="2" t="shared"/>
        <v>4918.0</v>
      </c>
      <c r="R19" s="6" t="n">
        <f si="0" t="shared"/>
        <v>10.608987393249288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2181.0</v>
      </c>
      <c r="E20" s="5" t="n">
        <v>2045.0</v>
      </c>
      <c r="F20" s="5" t="n">
        <v>2624.0</v>
      </c>
      <c r="G20" s="5" t="n">
        <v>2049.0</v>
      </c>
      <c r="H20" s="5" t="n">
        <v>5287.0</v>
      </c>
      <c r="I20" s="5" t="n">
        <v>9837.0</v>
      </c>
      <c r="J20" s="5" t="n">
        <v>5664.0</v>
      </c>
      <c r="K20" s="5" t="n">
        <v>1327.0</v>
      </c>
      <c r="L20" s="5" t="n">
        <v>303.0</v>
      </c>
      <c r="M20" s="5" t="n">
        <v>1591.0</v>
      </c>
      <c r="N20" s="11" t="n">
        <f si="5" t="shared"/>
        <v>32908.0</v>
      </c>
      <c r="O20" s="5" t="n">
        <v>772121.0</v>
      </c>
      <c r="P20" s="5" t="n">
        <v>366725.0</v>
      </c>
      <c r="Q20" s="11" t="n">
        <f si="2" t="shared"/>
        <v>31317.0</v>
      </c>
      <c r="R20" s="6" t="n">
        <f si="0" t="shared"/>
        <v>11.710093559408628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15.0</v>
      </c>
      <c r="E21" s="5" t="n">
        <v>8.0</v>
      </c>
      <c r="F21" s="5" t="n">
        <v>8.0</v>
      </c>
      <c r="G21" s="5" t="n">
        <v>2.0</v>
      </c>
      <c r="H21" s="5" t="n">
        <v>12.0</v>
      </c>
      <c r="I21" s="5" t="n">
        <v>24.0</v>
      </c>
      <c r="J21" s="5" t="n">
        <v>10.0</v>
      </c>
      <c r="K21" s="5" t="n">
        <v>3.0</v>
      </c>
      <c r="L21" s="5" t="n">
        <v>1.0</v>
      </c>
      <c r="M21" s="5" t="n">
        <v>21.0</v>
      </c>
      <c r="N21" s="11" t="n">
        <f si="5" t="shared"/>
        <v>104.0</v>
      </c>
      <c r="O21" s="5" t="n">
        <v>5103.0</v>
      </c>
      <c r="P21" s="5" t="n">
        <v>788.0</v>
      </c>
      <c r="Q21" s="11" t="n">
        <f si="2" t="shared"/>
        <v>83.0</v>
      </c>
      <c r="R21" s="6" t="n">
        <f si="0" t="shared"/>
        <v>9.493975903614459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10.0</v>
      </c>
      <c r="E22" s="5" t="n">
        <v>11.0</v>
      </c>
      <c r="F22" s="5" t="n">
        <v>18.0</v>
      </c>
      <c r="G22" s="5" t="n">
        <v>20.0</v>
      </c>
      <c r="H22" s="5" t="n">
        <v>46.0</v>
      </c>
      <c r="I22" s="5" t="n">
        <v>83.0</v>
      </c>
      <c r="J22" s="5" t="n">
        <v>70.0</v>
      </c>
      <c r="K22" s="5" t="n">
        <v>39.0</v>
      </c>
      <c r="L22" s="5" t="n">
        <v>7.0</v>
      </c>
      <c r="M22" s="5" t="n">
        <v>22.0</v>
      </c>
      <c r="N22" s="11" t="n">
        <f si="5" t="shared"/>
        <v>326.0</v>
      </c>
      <c r="O22" s="5" t="n">
        <v>12265.0</v>
      </c>
      <c r="P22" s="5" t="n">
        <v>5106.0</v>
      </c>
      <c r="Q22" s="11" t="n">
        <f si="2" t="shared"/>
        <v>304.0</v>
      </c>
      <c r="R22" s="6" t="n">
        <f si="0" t="shared"/>
        <v>16.79605263157895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0.0</v>
      </c>
      <c r="F23" s="5" t="n">
        <v>5.0</v>
      </c>
      <c r="G23" s="5" t="n">
        <v>1.0</v>
      </c>
      <c r="H23" s="5" t="n">
        <v>2.0</v>
      </c>
      <c r="I23" s="5" t="n">
        <v>8.0</v>
      </c>
      <c r="J23" s="5" t="n">
        <v>3.0</v>
      </c>
      <c r="K23" s="5" t="n">
        <v>13.0</v>
      </c>
      <c r="L23" s="5" t="n">
        <v>2.0</v>
      </c>
      <c r="M23" s="5" t="n">
        <v>5.0</v>
      </c>
      <c r="N23" s="11" t="n">
        <f si="5" t="shared"/>
        <v>42.0</v>
      </c>
      <c r="O23" s="5" t="n">
        <v>3225.0</v>
      </c>
      <c r="P23" s="5" t="n">
        <v>885.0</v>
      </c>
      <c r="Q23" s="11" t="n">
        <f si="2" t="shared"/>
        <v>37.0</v>
      </c>
      <c r="R23" s="6" t="n">
        <f si="0" t="shared"/>
        <v>23.91891891891892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9.0</v>
      </c>
      <c r="E24" s="5" t="n">
        <f ref="E24:M24" si="7" t="shared">E25-E19-E20-E21-E22-E23</f>
        <v>22.0</v>
      </c>
      <c r="F24" s="5" t="n">
        <f si="7" t="shared"/>
        <v>21.0</v>
      </c>
      <c r="G24" s="5" t="n">
        <f si="7" t="shared"/>
        <v>37.0</v>
      </c>
      <c r="H24" s="5" t="n">
        <f si="7" t="shared"/>
        <v>35.0</v>
      </c>
      <c r="I24" s="5" t="n">
        <f si="7" t="shared"/>
        <v>50.0</v>
      </c>
      <c r="J24" s="5" t="n">
        <f si="7" t="shared"/>
        <v>43.0</v>
      </c>
      <c r="K24" s="5" t="n">
        <f si="7" t="shared"/>
        <v>31.0</v>
      </c>
      <c r="L24" s="5" t="n">
        <f si="7" t="shared"/>
        <v>5.0</v>
      </c>
      <c r="M24" s="5" t="n">
        <f si="7" t="shared"/>
        <v>212.0</v>
      </c>
      <c r="N24" s="11" t="n">
        <f si="5" t="shared"/>
        <v>465.0</v>
      </c>
      <c r="O24" s="5" t="n">
        <f>O25-O19-O20-O21-O22-O23</f>
        <v>59935.0</v>
      </c>
      <c r="P24" s="5" t="n">
        <f>P25-P19-P20-P21-P22-P23</f>
        <v>3661.0</v>
      </c>
      <c r="Q24" s="11" t="n">
        <f si="2" t="shared"/>
        <v>253.0</v>
      </c>
      <c r="R24" s="6" t="n">
        <f si="0" t="shared"/>
        <v>14.470355731225297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2428.0</v>
      </c>
      <c r="E25" s="5" t="n">
        <v>2610.0</v>
      </c>
      <c r="F25" s="5" t="n">
        <v>3663.0</v>
      </c>
      <c r="G25" s="5" t="n">
        <v>2600.0</v>
      </c>
      <c r="H25" s="5" t="n">
        <v>6162.0</v>
      </c>
      <c r="I25" s="5" t="n">
        <v>10935.0</v>
      </c>
      <c r="J25" s="5" t="n">
        <v>6511.0</v>
      </c>
      <c r="K25" s="5" t="n">
        <v>1609.0</v>
      </c>
      <c r="L25" s="5" t="n">
        <v>394.0</v>
      </c>
      <c r="M25" s="5" t="n">
        <v>2395.0</v>
      </c>
      <c r="N25" s="11" t="n">
        <f si="5" t="shared"/>
        <v>39307.0</v>
      </c>
      <c r="O25" s="5" t="n">
        <v>1042144.0</v>
      </c>
      <c r="P25" s="5" t="n">
        <v>429340.0</v>
      </c>
      <c r="Q25" s="11" t="n">
        <f si="2" t="shared"/>
        <v>36912.0</v>
      </c>
      <c r="R25" s="6" t="n">
        <f si="0" t="shared"/>
        <v>11.631447767663632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40.0</v>
      </c>
      <c r="E26" s="5" t="n">
        <v>25.0</v>
      </c>
      <c r="F26" s="5" t="n">
        <v>34.0</v>
      </c>
      <c r="G26" s="5" t="n">
        <v>20.0</v>
      </c>
      <c r="H26" s="5" t="n">
        <v>29.0</v>
      </c>
      <c r="I26" s="5" t="n">
        <v>28.0</v>
      </c>
      <c r="J26" s="5" t="n">
        <v>22.0</v>
      </c>
      <c r="K26" s="5" t="n">
        <v>7.0</v>
      </c>
      <c r="L26" s="5" t="n">
        <v>9.0</v>
      </c>
      <c r="M26" s="5" t="n">
        <v>13.0</v>
      </c>
      <c r="N26" s="11" t="n">
        <f si="5" t="shared"/>
        <v>227.0</v>
      </c>
      <c r="O26" s="5" t="n">
        <v>5194.0</v>
      </c>
      <c r="P26" s="5" t="n">
        <v>2267.0</v>
      </c>
      <c r="Q26" s="11" t="n">
        <f si="2" t="shared"/>
        <v>214.0</v>
      </c>
      <c r="R26" s="6" t="n">
        <f si="0" t="shared"/>
        <v>10.593457943925234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99.0</v>
      </c>
      <c r="E27" s="5" t="n">
        <v>168.0</v>
      </c>
      <c r="F27" s="5" t="n">
        <v>148.0</v>
      </c>
      <c r="G27" s="5" t="n">
        <v>142.0</v>
      </c>
      <c r="H27" s="5" t="n">
        <v>218.0</v>
      </c>
      <c r="I27" s="5" t="n">
        <v>292.0</v>
      </c>
      <c r="J27" s="5" t="n">
        <v>222.0</v>
      </c>
      <c r="K27" s="5" t="n">
        <v>82.0</v>
      </c>
      <c r="L27" s="5" t="n">
        <v>42.0</v>
      </c>
      <c r="M27" s="5" t="n">
        <v>164.0</v>
      </c>
      <c r="N27" s="11" t="n">
        <f si="5" t="shared"/>
        <v>1577.0</v>
      </c>
      <c r="O27" s="5" t="n">
        <v>45284.0</v>
      </c>
      <c r="P27" s="5" t="n">
        <v>18005.0</v>
      </c>
      <c r="Q27" s="11" t="n">
        <f si="2" t="shared"/>
        <v>1413.0</v>
      </c>
      <c r="R27" s="6" t="n">
        <f si="0" t="shared"/>
        <v>12.742392073602264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171.0</v>
      </c>
      <c r="E28" s="5" t="n">
        <v>261.0</v>
      </c>
      <c r="F28" s="5" t="n">
        <v>264.0</v>
      </c>
      <c r="G28" s="5" t="n">
        <v>184.0</v>
      </c>
      <c r="H28" s="5" t="n">
        <v>315.0</v>
      </c>
      <c r="I28" s="5" t="n">
        <v>428.0</v>
      </c>
      <c r="J28" s="5" t="n">
        <v>391.0</v>
      </c>
      <c r="K28" s="5" t="n">
        <v>83.0</v>
      </c>
      <c r="L28" s="5" t="n">
        <v>31.0</v>
      </c>
      <c r="M28" s="5" t="n">
        <v>115.0</v>
      </c>
      <c r="N28" s="11" t="n">
        <f si="5" t="shared"/>
        <v>2243.0</v>
      </c>
      <c r="O28" s="5" t="n">
        <v>45842.0</v>
      </c>
      <c r="P28" s="5" t="n">
        <v>23473.0</v>
      </c>
      <c r="Q28" s="11" t="n">
        <f si="2" t="shared"/>
        <v>2128.0</v>
      </c>
      <c r="R28" s="6" t="n">
        <f si="0" t="shared"/>
        <v>11.030545112781954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60.0</v>
      </c>
      <c r="E29" s="5" t="n">
        <v>80.0</v>
      </c>
      <c r="F29" s="5" t="n">
        <v>82.0</v>
      </c>
      <c r="G29" s="5" t="n">
        <v>69.0</v>
      </c>
      <c r="H29" s="5" t="n">
        <v>96.0</v>
      </c>
      <c r="I29" s="5" t="n">
        <v>80.0</v>
      </c>
      <c r="J29" s="5" t="n">
        <v>54.0</v>
      </c>
      <c r="K29" s="5" t="n">
        <v>24.0</v>
      </c>
      <c r="L29" s="5" t="n">
        <v>6.0</v>
      </c>
      <c r="M29" s="5" t="n">
        <v>24.0</v>
      </c>
      <c r="N29" s="11" t="n">
        <f si="5" t="shared"/>
        <v>575.0</v>
      </c>
      <c r="O29" s="5" t="n">
        <v>10553.0</v>
      </c>
      <c r="P29" s="5" t="n">
        <v>4820.0</v>
      </c>
      <c r="Q29" s="11" t="n">
        <f si="2" t="shared"/>
        <v>551.0</v>
      </c>
      <c r="R29" s="6" t="n">
        <f si="0" t="shared"/>
        <v>8.747731397459166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89.0</v>
      </c>
      <c r="E30" s="5" t="n">
        <v>91.0</v>
      </c>
      <c r="F30" s="5" t="n">
        <v>114.0</v>
      </c>
      <c r="G30" s="5" t="n">
        <v>71.0</v>
      </c>
      <c r="H30" s="5" t="n">
        <v>88.0</v>
      </c>
      <c r="I30" s="5" t="n">
        <v>123.0</v>
      </c>
      <c r="J30" s="5" t="n">
        <v>93.0</v>
      </c>
      <c r="K30" s="5" t="n">
        <v>29.0</v>
      </c>
      <c r="L30" s="5" t="n">
        <v>13.0</v>
      </c>
      <c r="M30" s="5" t="n">
        <v>50.0</v>
      </c>
      <c r="N30" s="11" t="n">
        <f si="5" t="shared"/>
        <v>761.0</v>
      </c>
      <c r="O30" s="5" t="n">
        <v>18145.0</v>
      </c>
      <c r="P30" s="5" t="n">
        <v>6966.0</v>
      </c>
      <c r="Q30" s="11" t="n">
        <f si="2" t="shared"/>
        <v>711.0</v>
      </c>
      <c r="R30" s="6" t="n">
        <f si="0" t="shared"/>
        <v>9.79746835443038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19.0</v>
      </c>
      <c r="E31" s="5" t="n">
        <v>47.0</v>
      </c>
      <c r="F31" s="5" t="n">
        <v>58.0</v>
      </c>
      <c r="G31" s="5" t="n">
        <v>35.0</v>
      </c>
      <c r="H31" s="5" t="n">
        <v>54.0</v>
      </c>
      <c r="I31" s="5" t="n">
        <v>80.0</v>
      </c>
      <c r="J31" s="5" t="n">
        <v>59.0</v>
      </c>
      <c r="K31" s="5" t="n">
        <v>14.0</v>
      </c>
      <c r="L31" s="5" t="n">
        <v>12.0</v>
      </c>
      <c r="M31" s="5" t="n">
        <v>17.0</v>
      </c>
      <c r="N31" s="11" t="n">
        <f si="5" t="shared"/>
        <v>395.0</v>
      </c>
      <c r="O31" s="5" t="n">
        <v>7277.0</v>
      </c>
      <c r="P31" s="5" t="n">
        <v>4439.0</v>
      </c>
      <c r="Q31" s="11" t="n">
        <f si="2" t="shared"/>
        <v>378.0</v>
      </c>
      <c r="R31" s="6" t="n">
        <f si="0" t="shared"/>
        <v>11.743386243386244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23.0</v>
      </c>
      <c r="E32" s="5" t="n">
        <v>28.0</v>
      </c>
      <c r="F32" s="5" t="n">
        <v>28.0</v>
      </c>
      <c r="G32" s="5" t="n">
        <v>19.0</v>
      </c>
      <c r="H32" s="5" t="n">
        <v>45.0</v>
      </c>
      <c r="I32" s="5" t="n">
        <v>54.0</v>
      </c>
      <c r="J32" s="5" t="n">
        <v>41.0</v>
      </c>
      <c r="K32" s="5" t="n">
        <v>12.0</v>
      </c>
      <c r="L32" s="5" t="n">
        <v>5.0</v>
      </c>
      <c r="M32" s="5" t="n">
        <v>20.0</v>
      </c>
      <c r="N32" s="11" t="n">
        <f si="5" t="shared"/>
        <v>275.0</v>
      </c>
      <c r="O32" s="5" t="n">
        <v>6438.0</v>
      </c>
      <c r="P32" s="5" t="n">
        <v>2921.0</v>
      </c>
      <c r="Q32" s="11" t="n">
        <f si="2" t="shared"/>
        <v>255.0</v>
      </c>
      <c r="R32" s="6" t="n">
        <f si="0" t="shared"/>
        <v>11.454901960784314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335.0</v>
      </c>
      <c r="E33" s="5" t="n">
        <v>356.0</v>
      </c>
      <c r="F33" s="5" t="n">
        <v>618.0</v>
      </c>
      <c r="G33" s="5" t="n">
        <v>371.0</v>
      </c>
      <c r="H33" s="5" t="n">
        <v>441.0</v>
      </c>
      <c r="I33" s="5" t="n">
        <v>412.0</v>
      </c>
      <c r="J33" s="5" t="n">
        <v>294.0</v>
      </c>
      <c r="K33" s="5" t="n">
        <v>82.0</v>
      </c>
      <c r="L33" s="5" t="n">
        <v>54.0</v>
      </c>
      <c r="M33" s="5" t="n">
        <v>191.0</v>
      </c>
      <c r="N33" s="11" t="n">
        <f si="5" t="shared"/>
        <v>3154.0</v>
      </c>
      <c r="O33" s="5" t="n">
        <v>69724.0</v>
      </c>
      <c r="P33" s="5" t="n">
        <v>25541.0</v>
      </c>
      <c r="Q33" s="11" t="n">
        <f si="2" t="shared"/>
        <v>2963.0</v>
      </c>
      <c r="R33" s="6" t="n">
        <f si="0" t="shared"/>
        <v>8.619979750253123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36.0</v>
      </c>
      <c r="E34" s="5" t="n">
        <v>40.0</v>
      </c>
      <c r="F34" s="5" t="n">
        <v>19.0</v>
      </c>
      <c r="G34" s="5" t="n">
        <v>21.0</v>
      </c>
      <c r="H34" s="5" t="n">
        <v>40.0</v>
      </c>
      <c r="I34" s="5" t="n">
        <v>61.0</v>
      </c>
      <c r="J34" s="5" t="n">
        <v>62.0</v>
      </c>
      <c r="K34" s="5" t="n">
        <v>12.0</v>
      </c>
      <c r="L34" s="5" t="n">
        <v>6.0</v>
      </c>
      <c r="M34" s="5" t="n">
        <v>20.0</v>
      </c>
      <c r="N34" s="11" t="n">
        <f si="5" t="shared"/>
        <v>317.0</v>
      </c>
      <c r="O34" s="5" t="n">
        <v>6589.0</v>
      </c>
      <c r="P34" s="5" t="n">
        <v>3622.0</v>
      </c>
      <c r="Q34" s="11" t="n">
        <f si="2" t="shared"/>
        <v>297.0</v>
      </c>
      <c r="R34" s="6" t="n">
        <f si="0" t="shared"/>
        <v>12.195286195286196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11.0</v>
      </c>
      <c r="E35" s="5" t="n">
        <v>9.0</v>
      </c>
      <c r="F35" s="5" t="n">
        <v>7.0</v>
      </c>
      <c r="G35" s="5" t="n">
        <v>7.0</v>
      </c>
      <c r="H35" s="5" t="n">
        <v>3.0</v>
      </c>
      <c r="I35" s="5" t="n">
        <v>5.0</v>
      </c>
      <c r="J35" s="5" t="n">
        <v>3.0</v>
      </c>
      <c r="K35" s="5" t="n">
        <v>3.0</v>
      </c>
      <c r="L35" s="5" t="n">
        <v>1.0</v>
      </c>
      <c r="M35" s="5" t="n">
        <v>4.0</v>
      </c>
      <c r="N35" s="11" t="n">
        <f si="5" t="shared"/>
        <v>53.0</v>
      </c>
      <c r="O35" s="5" t="n">
        <v>917.0</v>
      </c>
      <c r="P35" s="5" t="n">
        <v>417.0</v>
      </c>
      <c r="Q35" s="11" t="n">
        <f si="2" t="shared"/>
        <v>49.0</v>
      </c>
      <c r="R35" s="6" t="n">
        <f si="0" t="shared"/>
        <v>8.510204081632653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29.0</v>
      </c>
      <c r="E36" s="5" t="n">
        <v>38.0</v>
      </c>
      <c r="F36" s="5" t="n">
        <v>61.0</v>
      </c>
      <c r="G36" s="5" t="n">
        <v>45.0</v>
      </c>
      <c r="H36" s="5" t="n">
        <v>78.0</v>
      </c>
      <c r="I36" s="5" t="n">
        <v>95.0</v>
      </c>
      <c r="J36" s="5" t="n">
        <v>107.0</v>
      </c>
      <c r="K36" s="5" t="n">
        <v>32.0</v>
      </c>
      <c r="L36" s="5" t="n">
        <v>10.0</v>
      </c>
      <c r="M36" s="5" t="n">
        <v>21.0</v>
      </c>
      <c r="N36" s="11" t="n">
        <f si="5" t="shared"/>
        <v>516.0</v>
      </c>
      <c r="O36" s="5" t="n">
        <v>9784.0</v>
      </c>
      <c r="P36" s="5" t="n">
        <v>6345.0</v>
      </c>
      <c r="Q36" s="11" t="n">
        <f si="2" t="shared"/>
        <v>495.0</v>
      </c>
      <c r="R36" s="6" t="n">
        <f si="0" t="shared"/>
        <v>12.818181818181818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8.0</v>
      </c>
      <c r="E37" s="5" t="n">
        <v>16.0</v>
      </c>
      <c r="F37" s="5" t="n">
        <v>14.0</v>
      </c>
      <c r="G37" s="5" t="n">
        <v>12.0</v>
      </c>
      <c r="H37" s="5" t="n">
        <v>32.0</v>
      </c>
      <c r="I37" s="5" t="n">
        <v>41.0</v>
      </c>
      <c r="J37" s="5" t="n">
        <v>30.0</v>
      </c>
      <c r="K37" s="5" t="n">
        <v>14.0</v>
      </c>
      <c r="L37" s="5" t="n">
        <v>10.0</v>
      </c>
      <c r="M37" s="5" t="n">
        <v>75.0</v>
      </c>
      <c r="N37" s="11" t="n">
        <f si="5" t="shared"/>
        <v>252.0</v>
      </c>
      <c r="O37" s="5" t="n">
        <v>19070.0</v>
      </c>
      <c r="P37" s="5" t="n">
        <v>2795.0</v>
      </c>
      <c r="Q37" s="11" t="n">
        <f si="2" t="shared"/>
        <v>177.0</v>
      </c>
      <c r="R37" s="6" t="n">
        <f si="0" t="shared"/>
        <v>15.790960451977401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238.0</v>
      </c>
      <c r="E38" s="5" t="n">
        <f ref="E38:M38" si="8" t="shared">E39-E26-E27-E28-E29-E30-E31-E32-E33-E34-E35-E36-E37</f>
        <v>213.0</v>
      </c>
      <c r="F38" s="5" t="n">
        <f si="8" t="shared"/>
        <v>369.0</v>
      </c>
      <c r="G38" s="5" t="n">
        <f si="8" t="shared"/>
        <v>271.0</v>
      </c>
      <c r="H38" s="5" t="n">
        <f si="8" t="shared"/>
        <v>294.0</v>
      </c>
      <c r="I38" s="5" t="n">
        <f si="8" t="shared"/>
        <v>267.0</v>
      </c>
      <c r="J38" s="5" t="n">
        <f si="8" t="shared"/>
        <v>135.0</v>
      </c>
      <c r="K38" s="5" t="n">
        <f si="8" t="shared"/>
        <v>64.0</v>
      </c>
      <c r="L38" s="5" t="n">
        <f si="8" t="shared"/>
        <v>24.0</v>
      </c>
      <c r="M38" s="5" t="n">
        <f si="8" t="shared"/>
        <v>162.0</v>
      </c>
      <c r="N38" s="11" t="n">
        <f si="5" t="shared"/>
        <v>2037.0</v>
      </c>
      <c r="O38" s="5" t="n">
        <f>O39-O26-O27-O28-O29-O30-O31-O32-O33-O34-O35-O36-O37</f>
        <v>47509.0</v>
      </c>
      <c r="P38" s="5" t="n">
        <f>P39-P26-P27-P28-P29-P30-P31-P32-P33-P34-P35-P36-P37</f>
        <v>15021.0</v>
      </c>
      <c r="Q38" s="11" t="n">
        <f si="2" t="shared"/>
        <v>1875.0</v>
      </c>
      <c r="R38" s="6" t="n">
        <f si="0" t="shared"/>
        <v>8.0112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1158.0</v>
      </c>
      <c r="E39" s="5" t="n">
        <v>1372.0</v>
      </c>
      <c r="F39" s="5" t="n">
        <v>1816.0</v>
      </c>
      <c r="G39" s="5" t="n">
        <v>1267.0</v>
      </c>
      <c r="H39" s="5" t="n">
        <v>1733.0</v>
      </c>
      <c r="I39" s="5" t="n">
        <v>1966.0</v>
      </c>
      <c r="J39" s="5" t="n">
        <v>1513.0</v>
      </c>
      <c r="K39" s="5" t="n">
        <v>458.0</v>
      </c>
      <c r="L39" s="5" t="n">
        <v>223.0</v>
      </c>
      <c r="M39" s="5" t="n">
        <v>876.0</v>
      </c>
      <c r="N39" s="11" t="n">
        <f si="5" t="shared"/>
        <v>12382.0</v>
      </c>
      <c r="O39" s="5" t="n">
        <v>292326.0</v>
      </c>
      <c r="P39" s="5" t="n">
        <v>116632.0</v>
      </c>
      <c r="Q39" s="11" t="n">
        <f si="2" t="shared"/>
        <v>11506.0</v>
      </c>
      <c r="R39" s="6" t="n">
        <f si="0" t="shared"/>
        <v>10.136624369893969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526.0</v>
      </c>
      <c r="E40" s="5" t="n">
        <v>489.0</v>
      </c>
      <c r="F40" s="5" t="n">
        <v>769.0</v>
      </c>
      <c r="G40" s="5" t="n">
        <v>517.0</v>
      </c>
      <c r="H40" s="5" t="n">
        <v>885.0</v>
      </c>
      <c r="I40" s="5" t="n">
        <v>992.0</v>
      </c>
      <c r="J40" s="5" t="n">
        <v>729.0</v>
      </c>
      <c r="K40" s="5" t="n">
        <v>221.0</v>
      </c>
      <c r="L40" s="5" t="n">
        <v>45.0</v>
      </c>
      <c r="M40" s="5" t="n">
        <v>144.0</v>
      </c>
      <c r="N40" s="11" t="n">
        <f si="5" t="shared"/>
        <v>5317.0</v>
      </c>
      <c r="O40" s="5" t="n">
        <v>90879.0</v>
      </c>
      <c r="P40" s="5" t="n">
        <v>51337.0</v>
      </c>
      <c r="Q40" s="11" t="n">
        <f si="2" t="shared"/>
        <v>5173.0</v>
      </c>
      <c r="R40" s="6" t="n">
        <f si="0" t="shared"/>
        <v>9.924028610090856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67.0</v>
      </c>
      <c r="E41" s="5" t="n">
        <v>83.0</v>
      </c>
      <c r="F41" s="5" t="n">
        <v>117.0</v>
      </c>
      <c r="G41" s="5" t="n">
        <v>70.0</v>
      </c>
      <c r="H41" s="5" t="n">
        <v>151.0</v>
      </c>
      <c r="I41" s="5" t="n">
        <v>201.0</v>
      </c>
      <c r="J41" s="5" t="n">
        <v>191.0</v>
      </c>
      <c r="K41" s="5" t="n">
        <v>49.0</v>
      </c>
      <c r="L41" s="5" t="n">
        <v>19.0</v>
      </c>
      <c r="M41" s="5" t="n">
        <v>46.0</v>
      </c>
      <c r="N41" s="11" t="n">
        <f si="5" t="shared"/>
        <v>994.0</v>
      </c>
      <c r="O41" s="5" t="n">
        <v>21594.0</v>
      </c>
      <c r="P41" s="5" t="n">
        <v>11818.0</v>
      </c>
      <c r="Q41" s="11" t="n">
        <f si="2" t="shared"/>
        <v>948.0</v>
      </c>
      <c r="R41" s="6" t="n">
        <f si="0" t="shared"/>
        <v>12.466244725738397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1.0</v>
      </c>
      <c r="E42" s="5" t="n">
        <f ref="E42:M42" si="9" t="shared">E43-E40-E41</f>
        <v>14.0</v>
      </c>
      <c r="F42" s="5" t="n">
        <f si="9" t="shared"/>
        <v>22.0</v>
      </c>
      <c r="G42" s="5" t="n">
        <f si="9" t="shared"/>
        <v>8.0</v>
      </c>
      <c r="H42" s="5" t="n">
        <f si="9" t="shared"/>
        <v>9.0</v>
      </c>
      <c r="I42" s="5" t="n">
        <f si="9" t="shared"/>
        <v>13.0</v>
      </c>
      <c r="J42" s="5" t="n">
        <f si="9" t="shared"/>
        <v>8.0</v>
      </c>
      <c r="K42" s="5" t="n">
        <f si="9" t="shared"/>
        <v>8.0</v>
      </c>
      <c r="L42" s="5" t="n">
        <f si="9" t="shared"/>
        <v>2.0</v>
      </c>
      <c r="M42" s="5" t="n">
        <f si="9" t="shared"/>
        <v>18.0</v>
      </c>
      <c r="N42" s="11" t="n">
        <f si="5" t="shared"/>
        <v>103.0</v>
      </c>
      <c r="O42" s="5" t="n">
        <f>O43-O40-O41</f>
        <v>6799.0</v>
      </c>
      <c r="P42" s="5" t="n">
        <f>P43-P40-P41</f>
        <v>1004.0</v>
      </c>
      <c r="Q42" s="11" t="n">
        <f si="2" t="shared"/>
        <v>85.0</v>
      </c>
      <c r="R42" s="6" t="n">
        <f si="0" t="shared"/>
        <v>11.811764705882354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594.0</v>
      </c>
      <c r="E43" s="5" t="n">
        <v>586.0</v>
      </c>
      <c r="F43" s="5" t="n">
        <v>908.0</v>
      </c>
      <c r="G43" s="5" t="n">
        <v>595.0</v>
      </c>
      <c r="H43" s="5" t="n">
        <v>1045.0</v>
      </c>
      <c r="I43" s="5" t="n">
        <v>1206.0</v>
      </c>
      <c r="J43" s="5" t="n">
        <v>928.0</v>
      </c>
      <c r="K43" s="5" t="n">
        <v>278.0</v>
      </c>
      <c r="L43" s="5" t="n">
        <v>66.0</v>
      </c>
      <c r="M43" s="5" t="n">
        <v>208.0</v>
      </c>
      <c r="N43" s="11" t="n">
        <f si="5" t="shared"/>
        <v>6414.0</v>
      </c>
      <c r="O43" s="5" t="n">
        <v>119272.0</v>
      </c>
      <c r="P43" s="5" t="n">
        <v>64159.0</v>
      </c>
      <c r="Q43" s="11" t="n">
        <f si="2" t="shared"/>
        <v>6206.0</v>
      </c>
      <c r="R43" s="6" t="n">
        <f si="0" t="shared"/>
        <v>10.3382210763777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9.0</v>
      </c>
      <c r="E44" s="8" t="n">
        <v>15.0</v>
      </c>
      <c r="F44" s="8" t="n">
        <v>20.0</v>
      </c>
      <c r="G44" s="8" t="n">
        <v>17.0</v>
      </c>
      <c r="H44" s="8" t="n">
        <v>23.0</v>
      </c>
      <c r="I44" s="8" t="n">
        <v>78.0</v>
      </c>
      <c r="J44" s="8" t="n">
        <v>110.0</v>
      </c>
      <c r="K44" s="8" t="n">
        <v>67.0</v>
      </c>
      <c r="L44" s="8" t="n">
        <v>17.0</v>
      </c>
      <c r="M44" s="8" t="n">
        <v>248.0</v>
      </c>
      <c r="N44" s="11" t="n">
        <f si="5" t="shared"/>
        <v>604.0</v>
      </c>
      <c r="O44" s="8" t="n">
        <v>67499.0</v>
      </c>
      <c r="P44" s="8" t="n">
        <v>7781.0</v>
      </c>
      <c r="Q44" s="11" t="n">
        <f si="2" t="shared"/>
        <v>356.0</v>
      </c>
      <c r="R44" s="6" t="n">
        <f si="0" t="shared"/>
        <v>21.85674157303371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5.0</v>
      </c>
      <c r="E45" s="8" t="n">
        <f ref="E45:M45" si="10" t="shared">E46-E44</f>
        <v>10.0</v>
      </c>
      <c r="F45" s="8" t="n">
        <f si="10" t="shared"/>
        <v>9.0</v>
      </c>
      <c r="G45" s="8" t="n">
        <f si="10" t="shared"/>
        <v>6.0</v>
      </c>
      <c r="H45" s="8" t="n">
        <f si="10" t="shared"/>
        <v>46.0</v>
      </c>
      <c r="I45" s="8" t="n">
        <f si="10" t="shared"/>
        <v>29.0</v>
      </c>
      <c r="J45" s="8" t="n">
        <f si="10" t="shared"/>
        <v>17.0</v>
      </c>
      <c r="K45" s="8" t="n">
        <f si="10" t="shared"/>
        <v>11.0</v>
      </c>
      <c r="L45" s="8" t="n">
        <f si="10" t="shared"/>
        <v>3.0</v>
      </c>
      <c r="M45" s="8" t="n">
        <f si="10" t="shared"/>
        <v>48.0</v>
      </c>
      <c r="N45" s="11" t="n">
        <f si="5" t="shared"/>
        <v>184.0</v>
      </c>
      <c r="O45" s="8" t="n">
        <f>O46-O44</f>
        <v>21928.0</v>
      </c>
      <c r="P45" s="8" t="n">
        <f>P46-P44</f>
        <v>1738.0</v>
      </c>
      <c r="Q45" s="11" t="n">
        <f si="2" t="shared"/>
        <v>136.0</v>
      </c>
      <c r="R45" s="6" t="n">
        <f si="0" t="shared"/>
        <v>12.779411764705882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14.0</v>
      </c>
      <c r="E46" s="8" t="n">
        <v>25.0</v>
      </c>
      <c r="F46" s="8" t="n">
        <v>29.0</v>
      </c>
      <c r="G46" s="8" t="n">
        <v>23.0</v>
      </c>
      <c r="H46" s="8" t="n">
        <v>69.0</v>
      </c>
      <c r="I46" s="8" t="n">
        <v>107.0</v>
      </c>
      <c r="J46" s="8" t="n">
        <v>127.0</v>
      </c>
      <c r="K46" s="8" t="n">
        <v>78.0</v>
      </c>
      <c r="L46" s="8" t="n">
        <v>20.0</v>
      </c>
      <c r="M46" s="8" t="n">
        <v>296.0</v>
      </c>
      <c r="N46" s="11" t="n">
        <f si="5" t="shared"/>
        <v>788.0</v>
      </c>
      <c r="O46" s="8" t="n">
        <v>89427.0</v>
      </c>
      <c r="P46" s="8" t="n">
        <v>9519.0</v>
      </c>
      <c r="Q46" s="11" t="n">
        <f si="2" t="shared"/>
        <v>492.0</v>
      </c>
      <c r="R46" s="6" t="n">
        <f si="0" t="shared"/>
        <v>19.347560975609756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578.0</v>
      </c>
      <c r="E47" s="5" t="n">
        <v>407.0</v>
      </c>
      <c r="F47" s="5" t="n">
        <v>246.0</v>
      </c>
      <c r="G47" s="5" t="n">
        <v>131.0</v>
      </c>
      <c r="H47" s="5" t="n">
        <v>63.0</v>
      </c>
      <c r="I47" s="5" t="n">
        <v>74.0</v>
      </c>
      <c r="J47" s="5" t="n">
        <v>55.0</v>
      </c>
      <c r="K47" s="5" t="n">
        <v>29.0</v>
      </c>
      <c r="L47" s="5" t="n">
        <v>24.0</v>
      </c>
      <c r="M47" s="5" t="n">
        <v>66.0</v>
      </c>
      <c r="N47" s="11" t="n">
        <f si="5" t="shared"/>
        <v>1673.0</v>
      </c>
      <c r="O47" s="5" t="n">
        <v>28705.0</v>
      </c>
      <c r="P47" s="5" t="n">
        <v>8237.0</v>
      </c>
      <c r="Q47" s="11" t="n">
        <f si="2" t="shared"/>
        <v>1607.0</v>
      </c>
      <c r="R47" s="6" t="n">
        <f si="0" t="shared"/>
        <v>5.125700062227754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12731.0</v>
      </c>
      <c r="E48" s="5" t="n">
        <f ref="E48:M48" si="11" t="shared">E47+E46+E43+E39+E25+E18</f>
        <v>35024.0</v>
      </c>
      <c r="F48" s="5" t="n">
        <f si="11" t="shared"/>
        <v>66125.0</v>
      </c>
      <c r="G48" s="5" t="n">
        <f si="11" t="shared"/>
        <v>31222.0</v>
      </c>
      <c r="H48" s="5" t="n">
        <f si="11" t="shared"/>
        <v>50604.0</v>
      </c>
      <c r="I48" s="5" t="n">
        <f si="11" t="shared"/>
        <v>32727.0</v>
      </c>
      <c r="J48" s="5" t="n">
        <f si="11" t="shared"/>
        <v>17884.0</v>
      </c>
      <c r="K48" s="5" t="n">
        <f si="11" t="shared"/>
        <v>8103.0</v>
      </c>
      <c r="L48" s="5" t="n">
        <f si="11" t="shared"/>
        <v>4581.0</v>
      </c>
      <c r="M48" s="5" t="n">
        <f si="11" t="shared"/>
        <v>54904.0</v>
      </c>
      <c r="N48" s="11" t="n">
        <f si="5" t="shared"/>
        <v>313905.0</v>
      </c>
      <c r="O48" s="5" t="n">
        <f>O47+O46+O43+O39+O25+O18</f>
        <v>2.5388609E7</v>
      </c>
      <c r="P48" s="5" t="n">
        <f>P47+P46+P43+P39+P25+P18</f>
        <v>2162718.0</v>
      </c>
      <c r="Q48" s="11" t="n">
        <f si="2" t="shared"/>
        <v>259001.0</v>
      </c>
      <c r="R48" s="6" t="n">
        <f si="0" t="shared"/>
        <v>8.350230307991088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4.055685637374365</v>
      </c>
      <c r="E49" s="6" t="n">
        <f ref="E49" si="13" t="shared">E48/$N$48*100</f>
        <v>11.157515808923083</v>
      </c>
      <c r="F49" s="6" t="n">
        <f ref="F49" si="14" t="shared">F48/$N$48*100</f>
        <v>21.065290454118283</v>
      </c>
      <c r="G49" s="6" t="n">
        <f ref="G49" si="15" t="shared">G48/$N$48*100</f>
        <v>9.946321339258693</v>
      </c>
      <c r="H49" s="6" t="n">
        <f ref="H49" si="16" t="shared">H48/$N$48*100</f>
        <v>16.120800879246904</v>
      </c>
      <c r="I49" s="6" t="n">
        <f ref="I49" si="17" t="shared">I48/$N$48*100</f>
        <v>10.425765757155828</v>
      </c>
      <c r="J49" s="6" t="n">
        <f ref="J49" si="18" t="shared">J48/$N$48*100</f>
        <v>5.6972650961278095</v>
      </c>
      <c r="K49" s="6" t="n">
        <f ref="K49" si="19" t="shared">K48/$N$48*100</f>
        <v>2.5813542313757347</v>
      </c>
      <c r="L49" s="6" t="n">
        <f ref="L49" si="20" t="shared">L48/$N$48*100</f>
        <v>1.4593587231805802</v>
      </c>
      <c r="M49" s="6" t="n">
        <f ref="M49" si="21" t="shared">M48/$N$48*100</f>
        <v>17.490642073238718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