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<sst xmlns="http://schemas.openxmlformats.org/spreadsheetml/2006/main" count="118" uniqueCount="73">
  <si>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</si>
  <si>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</si>
  <si>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</si>
  <si>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</si>
  <si>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</si>
  <si>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</si>
  <si>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</si>
  <si>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</si>
  <si>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</si>
  <si>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</si>
  <si>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</si>
  <si>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</si>
  <si>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</si>
  <si>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</si>
  <si>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</si>
  <si>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</si>
  <si>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</si>
  <si>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</si>
  <si>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</si>
  <si>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</si>
  <si>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</si>
  <si>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</si>
  <si>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</si>
  <si>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</si>
  <si>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</si>
  <si>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</si>
  <si>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</si>
  <si>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</si>
  <si>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</si>
  <si>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</si>
  <si>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</si>
  <si>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</si>
  <si>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</si>
  <si>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</si>
  <si>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</si>
  <si>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</si>
  <si>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</si>
  <si>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</si>
  <si>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</si>
  <si>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</si>
  <si>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</si>
  <si>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</si>
  <si>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</si>
  <si>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</si>
  <si>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</si>
  <si>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</si>
  <si>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</si>
  <si>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</si>
  <si>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</si>
  <si>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</si>
  <si>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</si>
  <si>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</si>
  <si>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</si>
  <si>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</si>
  <si>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</si>
  <si>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</si>
  <si>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</si>
  <si>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</si>
  <si>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</si>
  <si>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</si>
  <si>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</si>
  <si>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</si>
  <si>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</si>
  <si>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</si>
  <si>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</si>
  <si>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</si>
  <si>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</si>
  <si>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</si>
  <si>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</si>
  <si>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</si>
  <si>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</si>
  <si>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98年11月來臺旅客人次～按停留夜數分
Table 1-8  Visitor Arrivals  by Length of Stay,
November,2009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</si>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</sst>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2727.0</v>
      </c>
      <c r="E3" s="4" t="n">
        <v>11257.0</v>
      </c>
      <c r="F3" s="4" t="n">
        <v>19405.0</v>
      </c>
      <c r="G3" s="4" t="n">
        <v>8659.0</v>
      </c>
      <c r="H3" s="4" t="n">
        <v>4476.0</v>
      </c>
      <c r="I3" s="4" t="n">
        <v>1410.0</v>
      </c>
      <c r="J3" s="4" t="n">
        <v>492.0</v>
      </c>
      <c r="K3" s="4" t="n">
        <v>276.0</v>
      </c>
      <c r="L3" s="4" t="n">
        <v>288.0</v>
      </c>
      <c r="M3" s="4" t="n">
        <v>291.0</v>
      </c>
      <c r="N3" s="11" t="n">
        <f>SUM(D3:M3)</f>
        <v>49281.0</v>
      </c>
      <c r="O3" s="4" t="n">
        <v>266530.0</v>
      </c>
      <c r="P3" s="4" t="n">
        <v>202910.0</v>
      </c>
      <c r="Q3" s="11" t="n">
        <f>SUM(D3:L3)</f>
        <v>48990.0</v>
      </c>
      <c r="R3" s="6" t="n">
        <f ref="R3:R48" si="0" t="shared">IF(P3&lt;&gt;0,P3/SUM(D3:L3),0)</f>
        <v>4.141865686874873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866.0</v>
      </c>
      <c r="E4" s="5" t="n">
        <v>1203.0</v>
      </c>
      <c r="F4" s="5" t="n">
        <v>2318.0</v>
      </c>
      <c r="G4" s="5" t="n">
        <v>10232.0</v>
      </c>
      <c r="H4" s="5" t="n">
        <v>79146.0</v>
      </c>
      <c r="I4" s="5" t="n">
        <v>7999.0</v>
      </c>
      <c r="J4" s="5" t="n">
        <v>1206.0</v>
      </c>
      <c r="K4" s="5" t="n">
        <v>1635.0</v>
      </c>
      <c r="L4" s="5" t="n">
        <v>669.0</v>
      </c>
      <c r="M4" s="5" t="n">
        <v>2599.0</v>
      </c>
      <c r="N4" s="11" t="n">
        <f ref="N4:N14" si="1" t="shared">SUM(D4:M4)</f>
        <v>107873.0</v>
      </c>
      <c r="O4" s="5" t="n">
        <v>1791643.0</v>
      </c>
      <c r="P4" s="5" t="n">
        <v>775787.0</v>
      </c>
      <c r="Q4" s="11" t="n">
        <f ref="Q4:Q48" si="2" t="shared">SUM(D4:L4)</f>
        <v>105274.0</v>
      </c>
      <c r="R4" s="6" t="n">
        <f si="0" t="shared"/>
        <v>7.369217470600528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3288.0</v>
      </c>
      <c r="E5" s="5" t="n">
        <v>27893.0</v>
      </c>
      <c r="F5" s="5" t="n">
        <v>30502.0</v>
      </c>
      <c r="G5" s="5" t="n">
        <v>11272.0</v>
      </c>
      <c r="H5" s="5" t="n">
        <v>6093.0</v>
      </c>
      <c r="I5" s="5" t="n">
        <v>2986.0</v>
      </c>
      <c r="J5" s="5" t="n">
        <v>1784.0</v>
      </c>
      <c r="K5" s="5" t="n">
        <v>1128.0</v>
      </c>
      <c r="L5" s="5" t="n">
        <v>828.0</v>
      </c>
      <c r="M5" s="5" t="n">
        <v>741.0</v>
      </c>
      <c r="N5" s="11" t="n">
        <f si="1" t="shared"/>
        <v>86515.0</v>
      </c>
      <c r="O5" s="5" t="n">
        <v>598141.0</v>
      </c>
      <c r="P5" s="5" t="n">
        <v>412356.0</v>
      </c>
      <c r="Q5" s="11" t="n">
        <f si="2" t="shared"/>
        <v>85774.0</v>
      </c>
      <c r="R5" s="6" t="n">
        <f si="0" t="shared"/>
        <v>4.807470795345909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1603.0</v>
      </c>
      <c r="E6" s="5" t="n">
        <v>2906.0</v>
      </c>
      <c r="F6" s="5" t="n">
        <v>3938.0</v>
      </c>
      <c r="G6" s="5" t="n">
        <v>1190.0</v>
      </c>
      <c r="H6" s="5" t="n">
        <v>1151.0</v>
      </c>
      <c r="I6" s="5" t="n">
        <v>491.0</v>
      </c>
      <c r="J6" s="5" t="n">
        <v>467.0</v>
      </c>
      <c r="K6" s="5" t="n">
        <v>130.0</v>
      </c>
      <c r="L6" s="5" t="n">
        <v>120.0</v>
      </c>
      <c r="M6" s="5" t="n">
        <v>186.0</v>
      </c>
      <c r="N6" s="11" t="n">
        <f si="1" t="shared"/>
        <v>12182.0</v>
      </c>
      <c r="O6" s="5" t="n">
        <v>106474.0</v>
      </c>
      <c r="P6" s="5" t="n">
        <v>61828.0</v>
      </c>
      <c r="Q6" s="11" t="n">
        <f si="2" t="shared"/>
        <v>11996.0</v>
      </c>
      <c r="R6" s="6" t="n">
        <f si="0" t="shared"/>
        <v>5.15405135045015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124.0</v>
      </c>
      <c r="E7" s="5" t="n">
        <v>216.0</v>
      </c>
      <c r="F7" s="5" t="n">
        <v>296.0</v>
      </c>
      <c r="G7" s="5" t="n">
        <v>247.0</v>
      </c>
      <c r="H7" s="5" t="n">
        <v>269.0</v>
      </c>
      <c r="I7" s="5" t="n">
        <v>202.0</v>
      </c>
      <c r="J7" s="5" t="n">
        <v>108.0</v>
      </c>
      <c r="K7" s="5" t="n">
        <v>78.0</v>
      </c>
      <c r="L7" s="5" t="n">
        <v>26.0</v>
      </c>
      <c r="M7" s="5" t="n">
        <v>118.0</v>
      </c>
      <c r="N7" s="11" t="n">
        <f si="1" t="shared"/>
        <v>1684.0</v>
      </c>
      <c r="O7" s="5" t="n">
        <v>49888.0</v>
      </c>
      <c r="P7" s="5" t="n">
        <v>14337.0</v>
      </c>
      <c r="Q7" s="11" t="n">
        <f si="2" t="shared"/>
        <v>1566.0</v>
      </c>
      <c r="R7" s="6" t="n">
        <f si="0" t="shared"/>
        <v>9.155172413793103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74.0</v>
      </c>
      <c r="E8" s="5" t="n">
        <v>144.0</v>
      </c>
      <c r="F8" s="5" t="n">
        <v>156.0</v>
      </c>
      <c r="G8" s="5" t="n">
        <v>155.0</v>
      </c>
      <c r="H8" s="5" t="n">
        <v>200.0</v>
      </c>
      <c r="I8" s="5" t="n">
        <v>190.0</v>
      </c>
      <c r="J8" s="5" t="n">
        <v>35.0</v>
      </c>
      <c r="K8" s="5" t="n">
        <v>21.0</v>
      </c>
      <c r="L8" s="5" t="n">
        <v>5.0</v>
      </c>
      <c r="M8" s="5" t="n">
        <v>20.0</v>
      </c>
      <c r="N8" s="11" t="n">
        <f si="1" t="shared"/>
        <v>1000.0</v>
      </c>
      <c r="O8" s="5" t="n">
        <v>11533.0</v>
      </c>
      <c r="P8" s="5" t="n">
        <v>6710.0</v>
      </c>
      <c r="Q8" s="11" t="n">
        <f si="2" t="shared"/>
        <v>980.0</v>
      </c>
      <c r="R8" s="6" t="n">
        <f si="0" t="shared"/>
        <v>6.846938775510204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935.0</v>
      </c>
      <c r="E9" s="5" t="n">
        <v>680.0</v>
      </c>
      <c r="F9" s="5" t="n">
        <v>1384.0</v>
      </c>
      <c r="G9" s="5" t="n">
        <v>2388.0</v>
      </c>
      <c r="H9" s="5" t="n">
        <v>9845.0</v>
      </c>
      <c r="I9" s="5" t="n">
        <v>2494.0</v>
      </c>
      <c r="J9" s="5" t="n">
        <v>503.0</v>
      </c>
      <c r="K9" s="5" t="n">
        <v>131.0</v>
      </c>
      <c r="L9" s="5" t="n">
        <v>78.0</v>
      </c>
      <c r="M9" s="5" t="n">
        <v>255.0</v>
      </c>
      <c r="N9" s="11" t="n">
        <f si="1" t="shared"/>
        <v>18693.0</v>
      </c>
      <c r="O9" s="5" t="n">
        <v>215795.0</v>
      </c>
      <c r="P9" s="5" t="n">
        <v>123618.0</v>
      </c>
      <c r="Q9" s="11" t="n">
        <f si="2" t="shared"/>
        <v>18438.0</v>
      </c>
      <c r="R9" s="6" t="n">
        <f si="0" t="shared"/>
        <v>6.704523267165636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822.0</v>
      </c>
      <c r="E10" s="5" t="n">
        <v>1473.0</v>
      </c>
      <c r="F10" s="5" t="n">
        <v>2444.0</v>
      </c>
      <c r="G10" s="5" t="n">
        <v>2890.0</v>
      </c>
      <c r="H10" s="5" t="n">
        <v>8759.0</v>
      </c>
      <c r="I10" s="5" t="n">
        <v>2572.0</v>
      </c>
      <c r="J10" s="5" t="n">
        <v>1000.0</v>
      </c>
      <c r="K10" s="5" t="n">
        <v>98.0</v>
      </c>
      <c r="L10" s="5" t="n">
        <v>48.0</v>
      </c>
      <c r="M10" s="5" t="n">
        <v>85.0</v>
      </c>
      <c r="N10" s="11" t="n">
        <f si="1" t="shared"/>
        <v>20191.0</v>
      </c>
      <c r="O10" s="5" t="n">
        <v>158144.0</v>
      </c>
      <c r="P10" s="5" t="n">
        <v>130119.0</v>
      </c>
      <c r="Q10" s="11" t="n">
        <f si="2" t="shared"/>
        <v>20106.0</v>
      </c>
      <c r="R10" s="6" t="n">
        <f si="0" t="shared"/>
        <v>6.471650253655625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167.0</v>
      </c>
      <c r="E11" s="5" t="n">
        <v>373.0</v>
      </c>
      <c r="F11" s="5" t="n">
        <v>404.0</v>
      </c>
      <c r="G11" s="5" t="n">
        <v>428.0</v>
      </c>
      <c r="H11" s="5" t="n">
        <v>844.0</v>
      </c>
      <c r="I11" s="5" t="n">
        <v>427.0</v>
      </c>
      <c r="J11" s="5" t="n">
        <v>539.0</v>
      </c>
      <c r="K11" s="5" t="n">
        <v>420.0</v>
      </c>
      <c r="L11" s="5" t="n">
        <v>143.0</v>
      </c>
      <c r="M11" s="5" t="n">
        <v>3931.0</v>
      </c>
      <c r="N11" s="11" t="n">
        <f si="1" t="shared"/>
        <v>7676.0</v>
      </c>
      <c r="O11" s="5" t="n">
        <v>3304632.0</v>
      </c>
      <c r="P11" s="5" t="n">
        <v>56705.0</v>
      </c>
      <c r="Q11" s="11" t="n">
        <f si="2" t="shared"/>
        <v>3745.0</v>
      </c>
      <c r="R11" s="6" t="n">
        <f si="0" t="shared"/>
        <v>15.141522029372497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390.0</v>
      </c>
      <c r="E12" s="5" t="n">
        <v>402.0</v>
      </c>
      <c r="F12" s="5" t="n">
        <v>593.0</v>
      </c>
      <c r="G12" s="5" t="n">
        <v>485.0</v>
      </c>
      <c r="H12" s="5" t="n">
        <v>576.0</v>
      </c>
      <c r="I12" s="5" t="n">
        <v>329.0</v>
      </c>
      <c r="J12" s="5" t="n">
        <v>213.0</v>
      </c>
      <c r="K12" s="5" t="n">
        <v>152.0</v>
      </c>
      <c r="L12" s="5" t="n">
        <v>92.0</v>
      </c>
      <c r="M12" s="5" t="n">
        <v>2460.0</v>
      </c>
      <c r="N12" s="11" t="n">
        <f si="1" t="shared"/>
        <v>5692.0</v>
      </c>
      <c r="O12" s="5" t="n">
        <v>1663872.0</v>
      </c>
      <c r="P12" s="5" t="n">
        <v>30161.0</v>
      </c>
      <c r="Q12" s="11" t="n">
        <f si="2" t="shared"/>
        <v>3232.0</v>
      </c>
      <c r="R12" s="6" t="n">
        <f si="0" t="shared"/>
        <v>9.331992574257425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176.0</v>
      </c>
      <c r="E13" s="5" t="n">
        <v>487.0</v>
      </c>
      <c r="F13" s="5" t="n">
        <v>838.0</v>
      </c>
      <c r="G13" s="5" t="n">
        <v>626.0</v>
      </c>
      <c r="H13" s="5" t="n">
        <v>636.0</v>
      </c>
      <c r="I13" s="5" t="n">
        <v>384.0</v>
      </c>
      <c r="J13" s="5" t="n">
        <v>176.0</v>
      </c>
      <c r="K13" s="5" t="n">
        <v>153.0</v>
      </c>
      <c r="L13" s="5" t="n">
        <v>98.0</v>
      </c>
      <c r="M13" s="5" t="n">
        <v>3148.0</v>
      </c>
      <c r="N13" s="11" t="n">
        <f si="1" t="shared"/>
        <v>6722.0</v>
      </c>
      <c r="O13" s="5" t="n">
        <v>2177337.0</v>
      </c>
      <c r="P13" s="5" t="n">
        <v>31916.0</v>
      </c>
      <c r="Q13" s="11" t="n">
        <f si="2" t="shared"/>
        <v>3574.0</v>
      </c>
      <c r="R13" s="6" t="n">
        <f si="0" t="shared"/>
        <v>8.930050363738108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52.0</v>
      </c>
      <c r="E14" s="5" t="n">
        <v>63.0</v>
      </c>
      <c r="F14" s="5" t="n">
        <v>215.0</v>
      </c>
      <c r="G14" s="5" t="n">
        <v>206.0</v>
      </c>
      <c r="H14" s="5" t="n">
        <v>460.0</v>
      </c>
      <c r="I14" s="5" t="n">
        <v>321.0</v>
      </c>
      <c r="J14" s="5" t="n">
        <v>335.0</v>
      </c>
      <c r="K14" s="5" t="n">
        <v>217.0</v>
      </c>
      <c r="L14" s="5" t="n">
        <v>138.0</v>
      </c>
      <c r="M14" s="5" t="n">
        <v>3361.0</v>
      </c>
      <c r="N14" s="11" t="n">
        <f si="1" t="shared"/>
        <v>5368.0</v>
      </c>
      <c r="O14" s="5" t="n">
        <v>2733195.0</v>
      </c>
      <c r="P14" s="5" t="n">
        <v>37878.0</v>
      </c>
      <c r="Q14" s="11" t="n">
        <f si="2" t="shared"/>
        <v>2007.0</v>
      </c>
      <c r="R14" s="6" t="n">
        <f si="0" t="shared"/>
        <v>18.872944693572496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16.0</v>
      </c>
      <c r="E15" s="5" t="n">
        <f ref="E15:M15" si="3" t="shared">E16-E9-E10-E11-E12-E13-E14</f>
        <v>10.0</v>
      </c>
      <c r="F15" s="5" t="n">
        <f si="3" t="shared"/>
        <v>24.0</v>
      </c>
      <c r="G15" s="5" t="n">
        <f si="3" t="shared"/>
        <v>19.0</v>
      </c>
      <c r="H15" s="5" t="n">
        <f si="3" t="shared"/>
        <v>54.0</v>
      </c>
      <c r="I15" s="5" t="n">
        <f si="3" t="shared"/>
        <v>38.0</v>
      </c>
      <c r="J15" s="5" t="n">
        <f si="3" t="shared"/>
        <v>24.0</v>
      </c>
      <c r="K15" s="5" t="n">
        <f si="3" t="shared"/>
        <v>21.0</v>
      </c>
      <c r="L15" s="5" t="n">
        <f si="3" t="shared"/>
        <v>12.0</v>
      </c>
      <c r="M15" s="5" t="n">
        <f si="3" t="shared"/>
        <v>105.0</v>
      </c>
      <c r="N15" s="5" t="n">
        <f ref="N15" si="4" t="shared">N16-N9-N10-N11-N12-N13-N14</f>
        <v>323.0</v>
      </c>
      <c r="O15" s="5" t="n">
        <f>O16-O9-O10-O11-O12-O13-O14</f>
        <v>72150.0</v>
      </c>
      <c r="P15" s="5" t="n">
        <f>P16-P9-P10-P11-P12-P13-P14</f>
        <v>3523.0</v>
      </c>
      <c r="Q15" s="11" t="n">
        <f si="2" t="shared"/>
        <v>218.0</v>
      </c>
      <c r="R15" s="6" t="n">
        <f si="0" t="shared"/>
        <v>16.160550458715598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2558.0</v>
      </c>
      <c r="E16" s="5" t="n">
        <v>3488.0</v>
      </c>
      <c r="F16" s="5" t="n">
        <v>5902.0</v>
      </c>
      <c r="G16" s="5" t="n">
        <v>7042.0</v>
      </c>
      <c r="H16" s="5" t="n">
        <v>21174.0</v>
      </c>
      <c r="I16" s="5" t="n">
        <v>6565.0</v>
      </c>
      <c r="J16" s="5" t="n">
        <v>2790.0</v>
      </c>
      <c r="K16" s="5" t="n">
        <v>1192.0</v>
      </c>
      <c r="L16" s="5" t="n">
        <v>609.0</v>
      </c>
      <c r="M16" s="5" t="n">
        <v>13345.0</v>
      </c>
      <c r="N16" s="11" t="n">
        <f ref="N16:N48" si="5" t="shared">SUM(D16:M16)</f>
        <v>64665.0</v>
      </c>
      <c r="O16" s="5" t="n">
        <v>1.0325125E7</v>
      </c>
      <c r="P16" s="5" t="n">
        <v>413920.0</v>
      </c>
      <c r="Q16" s="11" t="n">
        <f si="2" t="shared"/>
        <v>51320.0</v>
      </c>
      <c r="R16" s="6" t="n">
        <f si="0" t="shared"/>
        <v>8.065471551052221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84.0</v>
      </c>
      <c r="E17" s="5" t="n">
        <f ref="E17:M17" si="6" t="shared">E18-E16-E3-E4-E5-E6-E7-E8</f>
        <v>132.0</v>
      </c>
      <c r="F17" s="5" t="n">
        <f si="6" t="shared"/>
        <v>166.0</v>
      </c>
      <c r="G17" s="5" t="n">
        <f si="6" t="shared"/>
        <v>186.0</v>
      </c>
      <c r="H17" s="5" t="n">
        <f si="6" t="shared"/>
        <v>446.0</v>
      </c>
      <c r="I17" s="5" t="n">
        <f si="6" t="shared"/>
        <v>724.0</v>
      </c>
      <c r="J17" s="5" t="n">
        <f si="6" t="shared"/>
        <v>653.0</v>
      </c>
      <c r="K17" s="5" t="n">
        <f si="6" t="shared"/>
        <v>650.0</v>
      </c>
      <c r="L17" s="5" t="n">
        <f si="6" t="shared"/>
        <v>415.0</v>
      </c>
      <c r="M17" s="5" t="n">
        <f si="6" t="shared"/>
        <v>1271.0</v>
      </c>
      <c r="N17" s="11" t="n">
        <f si="5" t="shared"/>
        <v>4727.0</v>
      </c>
      <c r="O17" s="5" t="n">
        <f>O18-O16-O3-O4-O5-O6-O7-O8</f>
        <v>461949.0</v>
      </c>
      <c r="P17" s="5" t="n">
        <f>P18-P16-P3-P4-P5-P6-P7-P8</f>
        <v>87630.0</v>
      </c>
      <c r="Q17" s="11" t="n">
        <f si="2" t="shared"/>
        <v>3456.0</v>
      </c>
      <c r="R17" s="6" t="n">
        <f si="0" t="shared"/>
        <v>25.35590277777778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11324.0</v>
      </c>
      <c r="E18" s="5" t="n">
        <v>47239.0</v>
      </c>
      <c r="F18" s="5" t="n">
        <v>62683.0</v>
      </c>
      <c r="G18" s="5" t="n">
        <v>38983.0</v>
      </c>
      <c r="H18" s="5" t="n">
        <v>112955.0</v>
      </c>
      <c r="I18" s="5" t="n">
        <v>20567.0</v>
      </c>
      <c r="J18" s="5" t="n">
        <v>7535.0</v>
      </c>
      <c r="K18" s="5" t="n">
        <v>5110.0</v>
      </c>
      <c r="L18" s="5" t="n">
        <v>2960.0</v>
      </c>
      <c r="M18" s="5" t="n">
        <v>18571.0</v>
      </c>
      <c r="N18" s="11" t="n">
        <f si="5" t="shared"/>
        <v>327927.0</v>
      </c>
      <c r="O18" s="5" t="n">
        <v>1.3611283E7</v>
      </c>
      <c r="P18" s="5" t="n">
        <v>1975478.0</v>
      </c>
      <c r="Q18" s="11" t="n">
        <f si="2" t="shared"/>
        <v>309356.0</v>
      </c>
      <c r="R18" s="6" t="n">
        <f si="0" t="shared"/>
        <v>6.385775611269864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322.0</v>
      </c>
      <c r="E19" s="5" t="n">
        <v>708.0</v>
      </c>
      <c r="F19" s="5" t="n">
        <v>960.0</v>
      </c>
      <c r="G19" s="5" t="n">
        <v>621.0</v>
      </c>
      <c r="H19" s="5" t="n">
        <v>759.0</v>
      </c>
      <c r="I19" s="5" t="n">
        <v>704.0</v>
      </c>
      <c r="J19" s="5" t="n">
        <v>419.0</v>
      </c>
      <c r="K19" s="5" t="n">
        <v>135.0</v>
      </c>
      <c r="L19" s="5" t="n">
        <v>50.0</v>
      </c>
      <c r="M19" s="5" t="n">
        <v>144.0</v>
      </c>
      <c r="N19" s="11" t="n">
        <f si="5" t="shared"/>
        <v>4822.0</v>
      </c>
      <c r="O19" s="5" t="n">
        <v>76630.0</v>
      </c>
      <c r="P19" s="5" t="n">
        <v>39194.0</v>
      </c>
      <c r="Q19" s="11" t="n">
        <f si="2" t="shared"/>
        <v>4678.0</v>
      </c>
      <c r="R19" s="6" t="n">
        <f si="0" t="shared"/>
        <v>8.378366823428816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2469.0</v>
      </c>
      <c r="E20" s="5" t="n">
        <v>3432.0</v>
      </c>
      <c r="F20" s="5" t="n">
        <v>3964.0</v>
      </c>
      <c r="G20" s="5" t="n">
        <v>3142.0</v>
      </c>
      <c r="H20" s="5" t="n">
        <v>6009.0</v>
      </c>
      <c r="I20" s="5" t="n">
        <v>6604.0</v>
      </c>
      <c r="J20" s="5" t="n">
        <v>2904.0</v>
      </c>
      <c r="K20" s="5" t="n">
        <v>1017.0</v>
      </c>
      <c r="L20" s="5" t="n">
        <v>310.0</v>
      </c>
      <c r="M20" s="5" t="n">
        <v>606.0</v>
      </c>
      <c r="N20" s="11" t="n">
        <f si="5" t="shared"/>
        <v>30457.0</v>
      </c>
      <c r="O20" s="5" t="n">
        <v>440430.0</v>
      </c>
      <c r="P20" s="5" t="n">
        <v>274484.0</v>
      </c>
      <c r="Q20" s="11" t="n">
        <f si="2" t="shared"/>
        <v>29851.0</v>
      </c>
      <c r="R20" s="6" t="n">
        <f si="0" t="shared"/>
        <v>9.19513584134535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9.0</v>
      </c>
      <c r="E21" s="5" t="n">
        <v>21.0</v>
      </c>
      <c r="F21" s="5" t="n">
        <v>26.0</v>
      </c>
      <c r="G21" s="5" t="n">
        <v>11.0</v>
      </c>
      <c r="H21" s="5" t="n">
        <v>44.0</v>
      </c>
      <c r="I21" s="5" t="n">
        <v>22.0</v>
      </c>
      <c r="J21" s="5" t="n">
        <v>5.0</v>
      </c>
      <c r="K21" s="5" t="n">
        <v>3.0</v>
      </c>
      <c r="L21" s="5" t="n">
        <v>3.0</v>
      </c>
      <c r="M21" s="5" t="n">
        <v>8.0</v>
      </c>
      <c r="N21" s="11" t="n">
        <f si="5" t="shared"/>
        <v>152.0</v>
      </c>
      <c r="O21" s="5" t="n">
        <v>4044.0</v>
      </c>
      <c r="P21" s="5" t="n">
        <v>1127.0</v>
      </c>
      <c r="Q21" s="11" t="n">
        <f si="2" t="shared"/>
        <v>144.0</v>
      </c>
      <c r="R21" s="6" t="n">
        <f si="0" t="shared"/>
        <v>7.826388888888889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22.0</v>
      </c>
      <c r="E22" s="5" t="n">
        <v>43.0</v>
      </c>
      <c r="F22" s="5" t="n">
        <v>32.0</v>
      </c>
      <c r="G22" s="5" t="n">
        <v>29.0</v>
      </c>
      <c r="H22" s="5" t="n">
        <v>57.0</v>
      </c>
      <c r="I22" s="5" t="n">
        <v>45.0</v>
      </c>
      <c r="J22" s="5" t="n">
        <v>13.0</v>
      </c>
      <c r="K22" s="5" t="n">
        <v>6.0</v>
      </c>
      <c r="L22" s="5" t="n">
        <v>6.0</v>
      </c>
      <c r="M22" s="5" t="n">
        <v>16.0</v>
      </c>
      <c r="N22" s="11" t="n">
        <f si="5" t="shared"/>
        <v>269.0</v>
      </c>
      <c r="O22" s="5" t="n">
        <v>8299.0</v>
      </c>
      <c r="P22" s="5" t="n">
        <v>2115.0</v>
      </c>
      <c r="Q22" s="11" t="n">
        <f si="2" t="shared"/>
        <v>253.0</v>
      </c>
      <c r="R22" s="6" t="n">
        <f si="0" t="shared"/>
        <v>8.359683794466402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4.0</v>
      </c>
      <c r="F23" s="5" t="n">
        <v>14.0</v>
      </c>
      <c r="G23" s="5" t="n">
        <v>10.0</v>
      </c>
      <c r="H23" s="5" t="n">
        <v>14.0</v>
      </c>
      <c r="I23" s="5" t="n">
        <v>7.0</v>
      </c>
      <c r="J23" s="5" t="n">
        <v>5.0</v>
      </c>
      <c r="K23" s="5" t="n">
        <v>2.0</v>
      </c>
      <c r="L23" s="5" t="n">
        <v>0.0</v>
      </c>
      <c r="M23" s="5" t="n">
        <v>6.0</v>
      </c>
      <c r="N23" s="11" t="n">
        <f si="5" t="shared"/>
        <v>66.0</v>
      </c>
      <c r="O23" s="5" t="n">
        <v>2121.0</v>
      </c>
      <c r="P23" s="5" t="n">
        <v>416.0</v>
      </c>
      <c r="Q23" s="11" t="n">
        <f si="2" t="shared"/>
        <v>60.0</v>
      </c>
      <c r="R23" s="6" t="n">
        <f si="0" t="shared"/>
        <v>6.933333333333334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12.0</v>
      </c>
      <c r="E24" s="5" t="n">
        <f ref="E24:M24" si="7" t="shared">E25-E19-E20-E21-E22-E23</f>
        <v>40.0</v>
      </c>
      <c r="F24" s="5" t="n">
        <f si="7" t="shared"/>
        <v>36.0</v>
      </c>
      <c r="G24" s="5" t="n">
        <f si="7" t="shared"/>
        <v>46.0</v>
      </c>
      <c r="H24" s="5" t="n">
        <f si="7" t="shared"/>
        <v>60.0</v>
      </c>
      <c r="I24" s="5" t="n">
        <f si="7" t="shared"/>
        <v>88.0</v>
      </c>
      <c r="J24" s="5" t="n">
        <f si="7" t="shared"/>
        <v>53.0</v>
      </c>
      <c r="K24" s="5" t="n">
        <f si="7" t="shared"/>
        <v>37.0</v>
      </c>
      <c r="L24" s="5" t="n">
        <f si="7" t="shared"/>
        <v>10.0</v>
      </c>
      <c r="M24" s="5" t="n">
        <f si="7" t="shared"/>
        <v>26.0</v>
      </c>
      <c r="N24" s="11" t="n">
        <f si="5" t="shared"/>
        <v>408.0</v>
      </c>
      <c r="O24" s="5" t="n">
        <f>O25-O19-O20-O21-O22-O23</f>
        <v>14233.0</v>
      </c>
      <c r="P24" s="5" t="n">
        <f>P25-P19-P20-P21-P22-P23</f>
        <v>5582.0</v>
      </c>
      <c r="Q24" s="11" t="n">
        <f si="2" t="shared"/>
        <v>382.0</v>
      </c>
      <c r="R24" s="6" t="n">
        <f si="0" t="shared"/>
        <v>14.612565445026178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2838.0</v>
      </c>
      <c r="E25" s="5" t="n">
        <v>4248.0</v>
      </c>
      <c r="F25" s="5" t="n">
        <v>5032.0</v>
      </c>
      <c r="G25" s="5" t="n">
        <v>3859.0</v>
      </c>
      <c r="H25" s="5" t="n">
        <v>6943.0</v>
      </c>
      <c r="I25" s="5" t="n">
        <v>7470.0</v>
      </c>
      <c r="J25" s="5" t="n">
        <v>3399.0</v>
      </c>
      <c r="K25" s="5" t="n">
        <v>1200.0</v>
      </c>
      <c r="L25" s="5" t="n">
        <v>379.0</v>
      </c>
      <c r="M25" s="5" t="n">
        <v>806.0</v>
      </c>
      <c r="N25" s="11" t="n">
        <f si="5" t="shared"/>
        <v>36174.0</v>
      </c>
      <c r="O25" s="5" t="n">
        <v>545757.0</v>
      </c>
      <c r="P25" s="5" t="n">
        <v>322918.0</v>
      </c>
      <c r="Q25" s="11" t="n">
        <f si="2" t="shared"/>
        <v>35368.0</v>
      </c>
      <c r="R25" s="6" t="n">
        <f si="0" t="shared"/>
        <v>9.130230717032346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84.0</v>
      </c>
      <c r="E26" s="5" t="n">
        <v>58.0</v>
      </c>
      <c r="F26" s="5" t="n">
        <v>61.0</v>
      </c>
      <c r="G26" s="5" t="n">
        <v>58.0</v>
      </c>
      <c r="H26" s="5" t="n">
        <v>65.0</v>
      </c>
      <c r="I26" s="5" t="n">
        <v>67.0</v>
      </c>
      <c r="J26" s="5" t="n">
        <v>36.0</v>
      </c>
      <c r="K26" s="5" t="n">
        <v>12.0</v>
      </c>
      <c r="L26" s="5" t="n">
        <v>7.0</v>
      </c>
      <c r="M26" s="5" t="n">
        <v>8.0</v>
      </c>
      <c r="N26" s="11" t="n">
        <f si="5" t="shared"/>
        <v>456.0</v>
      </c>
      <c r="O26" s="5" t="n">
        <v>4622.0</v>
      </c>
      <c r="P26" s="5" t="n">
        <v>3567.0</v>
      </c>
      <c r="Q26" s="11" t="n">
        <f si="2" t="shared"/>
        <v>448.0</v>
      </c>
      <c r="R26" s="6" t="n">
        <f si="0" t="shared"/>
        <v>7.962053571428571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254.0</v>
      </c>
      <c r="E27" s="5" t="n">
        <v>302.0</v>
      </c>
      <c r="F27" s="5" t="n">
        <v>266.0</v>
      </c>
      <c r="G27" s="5" t="n">
        <v>205.0</v>
      </c>
      <c r="H27" s="5" t="n">
        <v>373.0</v>
      </c>
      <c r="I27" s="5" t="n">
        <v>322.0</v>
      </c>
      <c r="J27" s="5" t="n">
        <v>215.0</v>
      </c>
      <c r="K27" s="5" t="n">
        <v>70.0</v>
      </c>
      <c r="L27" s="5" t="n">
        <v>59.0</v>
      </c>
      <c r="M27" s="5" t="n">
        <v>52.0</v>
      </c>
      <c r="N27" s="11" t="n">
        <f si="5" t="shared"/>
        <v>2118.0</v>
      </c>
      <c r="O27" s="5" t="n">
        <v>29771.0</v>
      </c>
      <c r="P27" s="5" t="n">
        <v>20481.0</v>
      </c>
      <c r="Q27" s="11" t="n">
        <f si="2" t="shared"/>
        <v>2066.0</v>
      </c>
      <c r="R27" s="6" t="n">
        <f si="0" t="shared"/>
        <v>9.913359148112294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339.0</v>
      </c>
      <c r="E28" s="5" t="n">
        <v>630.0</v>
      </c>
      <c r="F28" s="5" t="n">
        <v>569.0</v>
      </c>
      <c r="G28" s="5" t="n">
        <v>364.0</v>
      </c>
      <c r="H28" s="5" t="n">
        <v>596.0</v>
      </c>
      <c r="I28" s="5" t="n">
        <v>573.0</v>
      </c>
      <c r="J28" s="5" t="n">
        <v>345.0</v>
      </c>
      <c r="K28" s="5" t="n">
        <v>78.0</v>
      </c>
      <c r="L28" s="5" t="n">
        <v>62.0</v>
      </c>
      <c r="M28" s="5" t="n">
        <v>55.0</v>
      </c>
      <c r="N28" s="11" t="n">
        <f si="5" t="shared"/>
        <v>3611.0</v>
      </c>
      <c r="O28" s="5" t="n">
        <v>40559.0</v>
      </c>
      <c r="P28" s="5" t="n">
        <v>30089.0</v>
      </c>
      <c r="Q28" s="11" t="n">
        <f si="2" t="shared"/>
        <v>3556.0</v>
      </c>
      <c r="R28" s="6" t="n">
        <f si="0" t="shared"/>
        <v>8.461473565804274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114.0</v>
      </c>
      <c r="E29" s="5" t="n">
        <v>184.0</v>
      </c>
      <c r="F29" s="5" t="n">
        <v>189.0</v>
      </c>
      <c r="G29" s="5" t="n">
        <v>116.0</v>
      </c>
      <c r="H29" s="5" t="n">
        <v>148.0</v>
      </c>
      <c r="I29" s="5" t="n">
        <v>69.0</v>
      </c>
      <c r="J29" s="5" t="n">
        <v>63.0</v>
      </c>
      <c r="K29" s="5" t="n">
        <v>15.0</v>
      </c>
      <c r="L29" s="5" t="n">
        <v>16.0</v>
      </c>
      <c r="M29" s="5" t="n">
        <v>8.0</v>
      </c>
      <c r="N29" s="11" t="n">
        <f si="5" t="shared"/>
        <v>922.0</v>
      </c>
      <c r="O29" s="5" t="n">
        <v>7927.0</v>
      </c>
      <c r="P29" s="5" t="n">
        <v>6464.0</v>
      </c>
      <c r="Q29" s="11" t="n">
        <f si="2" t="shared"/>
        <v>914.0</v>
      </c>
      <c r="R29" s="6" t="n">
        <f si="0" t="shared"/>
        <v>7.072210065645514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114.0</v>
      </c>
      <c r="E30" s="5" t="n">
        <v>143.0</v>
      </c>
      <c r="F30" s="5" t="n">
        <v>143.0</v>
      </c>
      <c r="G30" s="5" t="n">
        <v>100.0</v>
      </c>
      <c r="H30" s="5" t="n">
        <v>198.0</v>
      </c>
      <c r="I30" s="5" t="n">
        <v>124.0</v>
      </c>
      <c r="J30" s="5" t="n">
        <v>80.0</v>
      </c>
      <c r="K30" s="5" t="n">
        <v>15.0</v>
      </c>
      <c r="L30" s="5" t="n">
        <v>14.0</v>
      </c>
      <c r="M30" s="5" t="n">
        <v>16.0</v>
      </c>
      <c r="N30" s="11" t="n">
        <f si="5" t="shared"/>
        <v>947.0</v>
      </c>
      <c r="O30" s="5" t="n">
        <v>10919.0</v>
      </c>
      <c r="P30" s="5" t="n">
        <v>7196.0</v>
      </c>
      <c r="Q30" s="11" t="n">
        <f si="2" t="shared"/>
        <v>931.0</v>
      </c>
      <c r="R30" s="6" t="n">
        <f si="0" t="shared"/>
        <v>7.7293233082706765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75.0</v>
      </c>
      <c r="E31" s="5" t="n">
        <v>97.0</v>
      </c>
      <c r="F31" s="5" t="n">
        <v>65.0</v>
      </c>
      <c r="G31" s="5" t="n">
        <v>59.0</v>
      </c>
      <c r="H31" s="5" t="n">
        <v>91.0</v>
      </c>
      <c r="I31" s="5" t="n">
        <v>69.0</v>
      </c>
      <c r="J31" s="5" t="n">
        <v>63.0</v>
      </c>
      <c r="K31" s="5" t="n">
        <v>23.0</v>
      </c>
      <c r="L31" s="5" t="n">
        <v>5.0</v>
      </c>
      <c r="M31" s="5" t="n">
        <v>6.0</v>
      </c>
      <c r="N31" s="11" t="n">
        <f si="5" t="shared"/>
        <v>553.0</v>
      </c>
      <c r="O31" s="5" t="n">
        <v>5474.0</v>
      </c>
      <c r="P31" s="5" t="n">
        <v>4746.0</v>
      </c>
      <c r="Q31" s="11" t="n">
        <f si="2" t="shared"/>
        <v>547.0</v>
      </c>
      <c r="R31" s="6" t="n">
        <f si="0" t="shared"/>
        <v>8.676416819012797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49.0</v>
      </c>
      <c r="E32" s="5" t="n">
        <v>80.0</v>
      </c>
      <c r="F32" s="5" t="n">
        <v>73.0</v>
      </c>
      <c r="G32" s="5" t="n">
        <v>44.0</v>
      </c>
      <c r="H32" s="5" t="n">
        <v>67.0</v>
      </c>
      <c r="I32" s="5" t="n">
        <v>33.0</v>
      </c>
      <c r="J32" s="5" t="n">
        <v>31.0</v>
      </c>
      <c r="K32" s="5" t="n">
        <v>12.0</v>
      </c>
      <c r="L32" s="5" t="n">
        <v>5.0</v>
      </c>
      <c r="M32" s="5" t="n">
        <v>17.0</v>
      </c>
      <c r="N32" s="11" t="n">
        <f si="5" t="shared"/>
        <v>411.0</v>
      </c>
      <c r="O32" s="5" t="n">
        <v>5937.0</v>
      </c>
      <c r="P32" s="5" t="n">
        <v>2943.0</v>
      </c>
      <c r="Q32" s="11" t="n">
        <f si="2" t="shared"/>
        <v>394.0</v>
      </c>
      <c r="R32" s="6" t="n">
        <f si="0" t="shared"/>
        <v>7.469543147208122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362.0</v>
      </c>
      <c r="E33" s="5" t="n">
        <v>643.0</v>
      </c>
      <c r="F33" s="5" t="n">
        <v>600.0</v>
      </c>
      <c r="G33" s="5" t="n">
        <v>363.0</v>
      </c>
      <c r="H33" s="5" t="n">
        <v>549.0</v>
      </c>
      <c r="I33" s="5" t="n">
        <v>391.0</v>
      </c>
      <c r="J33" s="5" t="n">
        <v>148.0</v>
      </c>
      <c r="K33" s="5" t="n">
        <v>62.0</v>
      </c>
      <c r="L33" s="5" t="n">
        <v>76.0</v>
      </c>
      <c r="M33" s="5" t="n">
        <v>64.0</v>
      </c>
      <c r="N33" s="11" t="n">
        <f si="5" t="shared"/>
        <v>3258.0</v>
      </c>
      <c r="O33" s="5" t="n">
        <v>37260.0</v>
      </c>
      <c r="P33" s="5" t="n">
        <v>24178.0</v>
      </c>
      <c r="Q33" s="11" t="n">
        <f si="2" t="shared"/>
        <v>3194.0</v>
      </c>
      <c r="R33" s="6" t="n">
        <f si="0" t="shared"/>
        <v>7.569818409517846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61.0</v>
      </c>
      <c r="E34" s="5" t="n">
        <v>72.0</v>
      </c>
      <c r="F34" s="5" t="n">
        <v>62.0</v>
      </c>
      <c r="G34" s="5" t="n">
        <v>33.0</v>
      </c>
      <c r="H34" s="5" t="n">
        <v>69.0</v>
      </c>
      <c r="I34" s="5" t="n">
        <v>65.0</v>
      </c>
      <c r="J34" s="5" t="n">
        <v>32.0</v>
      </c>
      <c r="K34" s="5" t="n">
        <v>10.0</v>
      </c>
      <c r="L34" s="5" t="n">
        <v>6.0</v>
      </c>
      <c r="M34" s="5" t="n">
        <v>4.0</v>
      </c>
      <c r="N34" s="11" t="n">
        <f si="5" t="shared"/>
        <v>414.0</v>
      </c>
      <c r="O34" s="5" t="n">
        <v>5224.0</v>
      </c>
      <c r="P34" s="5" t="n">
        <v>3267.0</v>
      </c>
      <c r="Q34" s="11" t="n">
        <f si="2" t="shared"/>
        <v>410.0</v>
      </c>
      <c r="R34" s="6" t="n">
        <f si="0" t="shared"/>
        <v>7.96829268292683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16.0</v>
      </c>
      <c r="E35" s="5" t="n">
        <v>9.0</v>
      </c>
      <c r="F35" s="5" t="n">
        <v>8.0</v>
      </c>
      <c r="G35" s="5" t="n">
        <v>11.0</v>
      </c>
      <c r="H35" s="5" t="n">
        <v>12.0</v>
      </c>
      <c r="I35" s="5" t="n">
        <v>7.0</v>
      </c>
      <c r="J35" s="5" t="n">
        <v>2.0</v>
      </c>
      <c r="K35" s="5" t="n">
        <v>1.0</v>
      </c>
      <c r="L35" s="5" t="n">
        <v>0.0</v>
      </c>
      <c r="M35" s="5" t="n">
        <v>0.0</v>
      </c>
      <c r="N35" s="11" t="n">
        <f si="5" t="shared"/>
        <v>66.0</v>
      </c>
      <c r="O35" s="5" t="n">
        <v>327.0</v>
      </c>
      <c r="P35" s="5" t="n">
        <v>327.0</v>
      </c>
      <c r="Q35" s="11" t="n">
        <f si="2" t="shared"/>
        <v>66.0</v>
      </c>
      <c r="R35" s="6" t="n">
        <f si="0" t="shared"/>
        <v>4.954545454545454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61.0</v>
      </c>
      <c r="E36" s="5" t="n">
        <v>117.0</v>
      </c>
      <c r="F36" s="5" t="n">
        <v>75.0</v>
      </c>
      <c r="G36" s="5" t="n">
        <v>77.0</v>
      </c>
      <c r="H36" s="5" t="n">
        <v>84.0</v>
      </c>
      <c r="I36" s="5" t="n">
        <v>81.0</v>
      </c>
      <c r="J36" s="5" t="n">
        <v>36.0</v>
      </c>
      <c r="K36" s="5" t="n">
        <v>19.0</v>
      </c>
      <c r="L36" s="5" t="n">
        <v>18.0</v>
      </c>
      <c r="M36" s="5" t="n">
        <v>13.0</v>
      </c>
      <c r="N36" s="11" t="n">
        <f si="5" t="shared"/>
        <v>581.0</v>
      </c>
      <c r="O36" s="5" t="n">
        <v>7525.0</v>
      </c>
      <c r="P36" s="5" t="n">
        <v>5172.0</v>
      </c>
      <c r="Q36" s="11" t="n">
        <f si="2" t="shared"/>
        <v>568.0</v>
      </c>
      <c r="R36" s="6" t="n">
        <f si="0" t="shared"/>
        <v>9.105633802816902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18.0</v>
      </c>
      <c r="E37" s="5" t="n">
        <v>21.0</v>
      </c>
      <c r="F37" s="5" t="n">
        <v>24.0</v>
      </c>
      <c r="G37" s="5" t="n">
        <v>32.0</v>
      </c>
      <c r="H37" s="5" t="n">
        <v>79.0</v>
      </c>
      <c r="I37" s="5" t="n">
        <v>65.0</v>
      </c>
      <c r="J37" s="5" t="n">
        <v>24.0</v>
      </c>
      <c r="K37" s="5" t="n">
        <v>21.0</v>
      </c>
      <c r="L37" s="5" t="n">
        <v>11.0</v>
      </c>
      <c r="M37" s="5" t="n">
        <v>23.0</v>
      </c>
      <c r="N37" s="11" t="n">
        <f si="5" t="shared"/>
        <v>318.0</v>
      </c>
      <c r="O37" s="5" t="n">
        <v>8507.0</v>
      </c>
      <c r="P37" s="5" t="n">
        <v>3800.0</v>
      </c>
      <c r="Q37" s="11" t="n">
        <f si="2" t="shared"/>
        <v>295.0</v>
      </c>
      <c r="R37" s="6" t="n">
        <f si="0" t="shared"/>
        <v>12.88135593220339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234.0</v>
      </c>
      <c r="E38" s="5" t="n">
        <f ref="E38:M38" si="8" t="shared">E39-E26-E27-E28-E29-E30-E31-E32-E33-E34-E35-E36-E37</f>
        <v>355.0</v>
      </c>
      <c r="F38" s="5" t="n">
        <f si="8" t="shared"/>
        <v>390.0</v>
      </c>
      <c r="G38" s="5" t="n">
        <f si="8" t="shared"/>
        <v>273.0</v>
      </c>
      <c r="H38" s="5" t="n">
        <f si="8" t="shared"/>
        <v>424.0</v>
      </c>
      <c r="I38" s="5" t="n">
        <f si="8" t="shared"/>
        <v>242.0</v>
      </c>
      <c r="J38" s="5" t="n">
        <f si="8" t="shared"/>
        <v>127.0</v>
      </c>
      <c r="K38" s="5" t="n">
        <f si="8" t="shared"/>
        <v>53.0</v>
      </c>
      <c r="L38" s="5" t="n">
        <f si="8" t="shared"/>
        <v>45.0</v>
      </c>
      <c r="M38" s="5" t="n">
        <f si="8" t="shared"/>
        <v>64.0</v>
      </c>
      <c r="N38" s="11" t="n">
        <f si="5" t="shared"/>
        <v>2207.0</v>
      </c>
      <c r="O38" s="5" t="n">
        <f>O39-O26-O27-O28-O29-O30-O31-O32-O33-O34-O35-O36-O37</f>
        <v>31483.0</v>
      </c>
      <c r="P38" s="5" t="n">
        <f>P39-P26-P27-P28-P29-P30-P31-P32-P33-P34-P35-P36-P37</f>
        <v>16968.0</v>
      </c>
      <c r="Q38" s="11" t="n">
        <f si="2" t="shared"/>
        <v>2143.0</v>
      </c>
      <c r="R38" s="6" t="n">
        <f si="0" t="shared"/>
        <v>7.9178721418572096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1781.0</v>
      </c>
      <c r="E39" s="5" t="n">
        <v>2711.0</v>
      </c>
      <c r="F39" s="5" t="n">
        <v>2525.0</v>
      </c>
      <c r="G39" s="5" t="n">
        <v>1735.0</v>
      </c>
      <c r="H39" s="5" t="n">
        <v>2755.0</v>
      </c>
      <c r="I39" s="5" t="n">
        <v>2108.0</v>
      </c>
      <c r="J39" s="5" t="n">
        <v>1202.0</v>
      </c>
      <c r="K39" s="5" t="n">
        <v>391.0</v>
      </c>
      <c r="L39" s="5" t="n">
        <v>324.0</v>
      </c>
      <c r="M39" s="5" t="n">
        <v>330.0</v>
      </c>
      <c r="N39" s="11" t="n">
        <f si="5" t="shared"/>
        <v>15862.0</v>
      </c>
      <c r="O39" s="5" t="n">
        <v>195535.0</v>
      </c>
      <c r="P39" s="5" t="n">
        <v>129198.0</v>
      </c>
      <c r="Q39" s="11" t="n">
        <f si="2" t="shared"/>
        <v>15532.0</v>
      </c>
      <c r="R39" s="6" t="n">
        <f si="0" t="shared"/>
        <v>8.318181818181818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547.0</v>
      </c>
      <c r="E40" s="5" t="n">
        <v>627.0</v>
      </c>
      <c r="F40" s="5" t="n">
        <v>762.0</v>
      </c>
      <c r="G40" s="5" t="n">
        <v>480.0</v>
      </c>
      <c r="H40" s="5" t="n">
        <v>662.0</v>
      </c>
      <c r="I40" s="5" t="n">
        <v>587.0</v>
      </c>
      <c r="J40" s="5" t="n">
        <v>313.0</v>
      </c>
      <c r="K40" s="5" t="n">
        <v>67.0</v>
      </c>
      <c r="L40" s="5" t="n">
        <v>21.0</v>
      </c>
      <c r="M40" s="5" t="n">
        <v>50.0</v>
      </c>
      <c r="N40" s="11" t="n">
        <f si="5" t="shared"/>
        <v>4116.0</v>
      </c>
      <c r="O40" s="5" t="n">
        <v>41755.0</v>
      </c>
      <c r="P40" s="5" t="n">
        <v>27785.0</v>
      </c>
      <c r="Q40" s="11" t="n">
        <f si="2" t="shared"/>
        <v>4066.0</v>
      </c>
      <c r="R40" s="6" t="n">
        <f si="0" t="shared"/>
        <v>6.833497294638465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30.0</v>
      </c>
      <c r="E41" s="5" t="n">
        <v>83.0</v>
      </c>
      <c r="F41" s="5" t="n">
        <v>98.0</v>
      </c>
      <c r="G41" s="5" t="n">
        <v>73.0</v>
      </c>
      <c r="H41" s="5" t="n">
        <v>106.0</v>
      </c>
      <c r="I41" s="5" t="n">
        <v>80.0</v>
      </c>
      <c r="J41" s="5" t="n">
        <v>54.0</v>
      </c>
      <c r="K41" s="5" t="n">
        <v>17.0</v>
      </c>
      <c r="L41" s="5" t="n">
        <v>7.0</v>
      </c>
      <c r="M41" s="5" t="n">
        <v>20.0</v>
      </c>
      <c r="N41" s="11" t="n">
        <f si="5" t="shared"/>
        <v>568.0</v>
      </c>
      <c r="O41" s="5" t="n">
        <v>9583.0</v>
      </c>
      <c r="P41" s="5" t="n">
        <v>4783.0</v>
      </c>
      <c r="Q41" s="11" t="n">
        <f si="2" t="shared"/>
        <v>548.0</v>
      </c>
      <c r="R41" s="6" t="n">
        <f si="0" t="shared"/>
        <v>8.728102189781023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9.0</v>
      </c>
      <c r="F42" s="5" t="n">
        <f si="9" t="shared"/>
        <v>13.0</v>
      </c>
      <c r="G42" s="5" t="n">
        <f si="9" t="shared"/>
        <v>20.0</v>
      </c>
      <c r="H42" s="5" t="n">
        <f si="9" t="shared"/>
        <v>12.0</v>
      </c>
      <c r="I42" s="5" t="n">
        <f si="9" t="shared"/>
        <v>5.0</v>
      </c>
      <c r="J42" s="5" t="n">
        <f si="9" t="shared"/>
        <v>6.0</v>
      </c>
      <c r="K42" s="5" t="n">
        <f si="9" t="shared"/>
        <v>0.0</v>
      </c>
      <c r="L42" s="5" t="n">
        <f si="9" t="shared"/>
        <v>4.0</v>
      </c>
      <c r="M42" s="5" t="n">
        <f si="9" t="shared"/>
        <v>6.0</v>
      </c>
      <c r="N42" s="11" t="n">
        <f si="5" t="shared"/>
        <v>75.0</v>
      </c>
      <c r="O42" s="5" t="n">
        <f>O43-O40-O41</f>
        <v>2218.0</v>
      </c>
      <c r="P42" s="5" t="n">
        <f>P43-P40-P41</f>
        <v>717.0</v>
      </c>
      <c r="Q42" s="11" t="n">
        <f si="2" t="shared"/>
        <v>69.0</v>
      </c>
      <c r="R42" s="6" t="n">
        <f si="0" t="shared"/>
        <v>10.391304347826088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577.0</v>
      </c>
      <c r="E43" s="5" t="n">
        <v>719.0</v>
      </c>
      <c r="F43" s="5" t="n">
        <v>873.0</v>
      </c>
      <c r="G43" s="5" t="n">
        <v>573.0</v>
      </c>
      <c r="H43" s="5" t="n">
        <v>780.0</v>
      </c>
      <c r="I43" s="5" t="n">
        <v>672.0</v>
      </c>
      <c r="J43" s="5" t="n">
        <v>373.0</v>
      </c>
      <c r="K43" s="5" t="n">
        <v>84.0</v>
      </c>
      <c r="L43" s="5" t="n">
        <v>32.0</v>
      </c>
      <c r="M43" s="5" t="n">
        <v>76.0</v>
      </c>
      <c r="N43" s="11" t="n">
        <f si="5" t="shared"/>
        <v>4759.0</v>
      </c>
      <c r="O43" s="5" t="n">
        <v>53556.0</v>
      </c>
      <c r="P43" s="5" t="n">
        <v>33285.0</v>
      </c>
      <c r="Q43" s="11" t="n">
        <f si="2" t="shared"/>
        <v>4683.0</v>
      </c>
      <c r="R43" s="6" t="n">
        <f si="0" t="shared"/>
        <v>7.1076233183856505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22.0</v>
      </c>
      <c r="E44" s="8" t="n">
        <v>35.0</v>
      </c>
      <c r="F44" s="8" t="n">
        <v>28.0</v>
      </c>
      <c r="G44" s="8" t="n">
        <v>26.0</v>
      </c>
      <c r="H44" s="8" t="n">
        <v>41.0</v>
      </c>
      <c r="I44" s="8" t="n">
        <v>33.0</v>
      </c>
      <c r="J44" s="8" t="n">
        <v>13.0</v>
      </c>
      <c r="K44" s="8" t="n">
        <v>14.0</v>
      </c>
      <c r="L44" s="8" t="n">
        <v>11.0</v>
      </c>
      <c r="M44" s="8" t="n">
        <v>42.0</v>
      </c>
      <c r="N44" s="11" t="n">
        <f si="5" t="shared"/>
        <v>265.0</v>
      </c>
      <c r="O44" s="8" t="n">
        <v>17231.0</v>
      </c>
      <c r="P44" s="8" t="n">
        <v>2710.0</v>
      </c>
      <c r="Q44" s="11" t="n">
        <f si="2" t="shared"/>
        <v>223.0</v>
      </c>
      <c r="R44" s="6" t="n">
        <f si="0" t="shared"/>
        <v>12.152466367713005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14.0</v>
      </c>
      <c r="E45" s="8" t="n">
        <f ref="E45:M45" si="10" t="shared">E46-E44</f>
        <v>22.0</v>
      </c>
      <c r="F45" s="8" t="n">
        <f si="10" t="shared"/>
        <v>45.0</v>
      </c>
      <c r="G45" s="8" t="n">
        <f si="10" t="shared"/>
        <v>34.0</v>
      </c>
      <c r="H45" s="8" t="n">
        <f si="10" t="shared"/>
        <v>80.0</v>
      </c>
      <c r="I45" s="8" t="n">
        <f si="10" t="shared"/>
        <v>65.0</v>
      </c>
      <c r="J45" s="8" t="n">
        <f si="10" t="shared"/>
        <v>56.0</v>
      </c>
      <c r="K45" s="8" t="n">
        <f si="10" t="shared"/>
        <v>8.0</v>
      </c>
      <c r="L45" s="8" t="n">
        <f si="10" t="shared"/>
        <v>2.0</v>
      </c>
      <c r="M45" s="8" t="n">
        <f si="10" t="shared"/>
        <v>27.0</v>
      </c>
      <c r="N45" s="11" t="n">
        <f si="5" t="shared"/>
        <v>353.0</v>
      </c>
      <c r="O45" s="8" t="n">
        <f>O46-O44</f>
        <v>20322.0</v>
      </c>
      <c r="P45" s="8" t="n">
        <f>P46-P44</f>
        <v>3340.0</v>
      </c>
      <c r="Q45" s="11" t="n">
        <f si="2" t="shared"/>
        <v>326.0</v>
      </c>
      <c r="R45" s="6" t="n">
        <f si="0" t="shared"/>
        <v>10.245398773006135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36.0</v>
      </c>
      <c r="E46" s="8" t="n">
        <v>57.0</v>
      </c>
      <c r="F46" s="8" t="n">
        <v>73.0</v>
      </c>
      <c r="G46" s="8" t="n">
        <v>60.0</v>
      </c>
      <c r="H46" s="8" t="n">
        <v>121.0</v>
      </c>
      <c r="I46" s="8" t="n">
        <v>98.0</v>
      </c>
      <c r="J46" s="8" t="n">
        <v>69.0</v>
      </c>
      <c r="K46" s="8" t="n">
        <v>22.0</v>
      </c>
      <c r="L46" s="8" t="n">
        <v>13.0</v>
      </c>
      <c r="M46" s="8" t="n">
        <v>69.0</v>
      </c>
      <c r="N46" s="11" t="n">
        <f si="5" t="shared"/>
        <v>618.0</v>
      </c>
      <c r="O46" s="8" t="n">
        <v>37553.0</v>
      </c>
      <c r="P46" s="8" t="n">
        <v>6050.0</v>
      </c>
      <c r="Q46" s="11" t="n">
        <f si="2" t="shared"/>
        <v>549.0</v>
      </c>
      <c r="R46" s="6" t="n">
        <f si="0" t="shared"/>
        <v>11.020036429872496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1279.0</v>
      </c>
      <c r="E47" s="5" t="n">
        <v>1023.0</v>
      </c>
      <c r="F47" s="5" t="n">
        <v>258.0</v>
      </c>
      <c r="G47" s="5" t="n">
        <v>64.0</v>
      </c>
      <c r="H47" s="5" t="n">
        <v>134.0</v>
      </c>
      <c r="I47" s="5" t="n">
        <v>97.0</v>
      </c>
      <c r="J47" s="5" t="n">
        <v>48.0</v>
      </c>
      <c r="K47" s="5" t="n">
        <v>19.0</v>
      </c>
      <c r="L47" s="5" t="n">
        <v>27.0</v>
      </c>
      <c r="M47" s="5" t="n">
        <v>44.0</v>
      </c>
      <c r="N47" s="11" t="n">
        <f si="5" t="shared"/>
        <v>2993.0</v>
      </c>
      <c r="O47" s="5" t="n">
        <v>23936.0</v>
      </c>
      <c r="P47" s="5" t="n">
        <v>9776.0</v>
      </c>
      <c r="Q47" s="11" t="n">
        <f si="2" t="shared"/>
        <v>2949.0</v>
      </c>
      <c r="R47" s="6" t="n">
        <f si="0" t="shared"/>
        <v>3.315022041369956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17835.0</v>
      </c>
      <c r="E48" s="5" t="n">
        <f ref="E48:M48" si="11" t="shared">E47+E46+E43+E39+E25+E18</f>
        <v>55997.0</v>
      </c>
      <c r="F48" s="5" t="n">
        <f si="11" t="shared"/>
        <v>71444.0</v>
      </c>
      <c r="G48" s="5" t="n">
        <f si="11" t="shared"/>
        <v>45274.0</v>
      </c>
      <c r="H48" s="5" t="n">
        <f si="11" t="shared"/>
        <v>123688.0</v>
      </c>
      <c r="I48" s="5" t="n">
        <f si="11" t="shared"/>
        <v>31012.0</v>
      </c>
      <c r="J48" s="5" t="n">
        <f si="11" t="shared"/>
        <v>12626.0</v>
      </c>
      <c r="K48" s="5" t="n">
        <f si="11" t="shared"/>
        <v>6826.0</v>
      </c>
      <c r="L48" s="5" t="n">
        <f si="11" t="shared"/>
        <v>3735.0</v>
      </c>
      <c r="M48" s="5" t="n">
        <f si="11" t="shared"/>
        <v>19896.0</v>
      </c>
      <c r="N48" s="11" t="n">
        <f si="5" t="shared"/>
        <v>388333.0</v>
      </c>
      <c r="O48" s="5" t="n">
        <f>O47+O46+O43+O39+O25+O18</f>
        <v>1.446762E7</v>
      </c>
      <c r="P48" s="5" t="n">
        <f>P47+P46+P43+P39+P25+P18</f>
        <v>2476705.0</v>
      </c>
      <c r="Q48" s="11" t="n">
        <f si="2" t="shared"/>
        <v>368437.0</v>
      </c>
      <c r="R48" s="6" t="n">
        <f si="0" t="shared"/>
        <v>6.72219402503006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4.592707804899403</v>
      </c>
      <c r="E49" s="6" t="n">
        <f ref="E49" si="13" t="shared">E48/$N$48*100</f>
        <v>14.419840703725924</v>
      </c>
      <c r="F49" s="6" t="n">
        <f ref="F49" si="14" t="shared">F48/$N$48*100</f>
        <v>18.397612358465544</v>
      </c>
      <c r="G49" s="6" t="n">
        <f ref="G49" si="15" t="shared">G48/$N$48*100</f>
        <v>11.658550779871915</v>
      </c>
      <c r="H49" s="6" t="n">
        <f ref="H49" si="16" t="shared">H48/$N$48*100</f>
        <v>31.851014464390097</v>
      </c>
      <c r="I49" s="6" t="n">
        <f ref="I49" si="17" t="shared">I48/$N$48*100</f>
        <v>7.985929601656311</v>
      </c>
      <c r="J49" s="6" t="n">
        <f ref="J49" si="18" t="shared">J48/$N$48*100</f>
        <v>3.2513332629470066</v>
      </c>
      <c r="K49" s="6" t="n">
        <f ref="K49" si="19" t="shared">K48/$N$48*100</f>
        <v>1.757769749158583</v>
      </c>
      <c r="L49" s="6" t="n">
        <f ref="L49" si="20" t="shared">L48/$N$48*100</f>
        <v>0.9618034006896142</v>
      </c>
      <c r="M49" s="6" t="n">
        <f ref="M49" si="21" t="shared">M48/$N$48*100</f>
        <v>5.1234378741956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