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<sst xmlns="http://schemas.openxmlformats.org/spreadsheetml/2006/main" count="118" uniqueCount="73">
  <si>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</si>
  <si>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</si>
  <si>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</si>
  <si>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</si>
  <si>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</si>
  <si>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</si>
  <si>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</si>
  <si>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</si>
  <si>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</si>
  <si>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</si>
  <si>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</si>
  <si>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</si>
  <si>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</si>
  <si>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</si>
  <si>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</si>
  <si>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</si>
  <si>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</si>
  <si>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</si>
  <si>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</si>
  <si>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</si>
  <si>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</si>
  <si>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</si>
  <si>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</si>
  <si>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</si>
  <si>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</si>
  <si>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</si>
  <si>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</si>
  <si>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</si>
  <si>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</si>
  <si>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</si>
  <si>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</si>
  <si>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</si>
  <si>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</si>
  <si>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</si>
  <si>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</si>
  <si>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</si>
  <si>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</si>
  <si>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</si>
  <si>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</si>
  <si>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</si>
  <si>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</si>
  <si>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</si>
  <si>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</si>
  <si>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</si>
  <si>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</si>
  <si>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</si>
  <si>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</si>
  <si>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</si>
  <si>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</si>
  <si>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</si>
  <si>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</si>
  <si>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</si>
  <si>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</si>
  <si>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</si>
  <si>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</si>
  <si>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</si>
  <si>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</si>
  <si>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</si>
  <si>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</si>
  <si>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</si>
  <si>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</si>
  <si>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</si>
  <si>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</si>
  <si>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</si>
  <si>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</si>
  <si>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</si>
  <si>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</si>
  <si>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</si>
  <si>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</si>
  <si>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</si>
  <si>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</si>
  <si>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98年2月來臺旅客人次～按停留夜數分
Table 1-8  Visitor Arrivals  by Length of Stay,
February,2009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</si>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</sst>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1899.0</v>
      </c>
      <c r="E3" s="4" t="n">
        <v>7379.0</v>
      </c>
      <c r="F3" s="4" t="n">
        <v>16931.0</v>
      </c>
      <c r="G3" s="4" t="n">
        <v>8017.0</v>
      </c>
      <c r="H3" s="4" t="n">
        <v>4441.0</v>
      </c>
      <c r="I3" s="4" t="n">
        <v>2051.0</v>
      </c>
      <c r="J3" s="4" t="n">
        <v>417.0</v>
      </c>
      <c r="K3" s="4" t="n">
        <v>207.0</v>
      </c>
      <c r="L3" s="4" t="n">
        <v>141.0</v>
      </c>
      <c r="M3" s="4" t="n">
        <v>251.0</v>
      </c>
      <c r="N3" s="11" t="n">
        <f>SUM(D3:M3)</f>
        <v>41734.0</v>
      </c>
      <c r="O3" s="4" t="n">
        <v>230821.0</v>
      </c>
      <c r="P3" s="4" t="n">
        <v>175446.0</v>
      </c>
      <c r="Q3" s="11" t="n">
        <f>SUM(D3:L3)</f>
        <v>41483.0</v>
      </c>
      <c r="R3" s="6" t="n">
        <f ref="R3:R48" si="0" t="shared">IF(P3&lt;&gt;0,P3/SUM(D3:L3),0)</f>
        <v>4.229346961405877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799.0</v>
      </c>
      <c r="E4" s="5" t="n">
        <v>523.0</v>
      </c>
      <c r="F4" s="5" t="n">
        <v>657.0</v>
      </c>
      <c r="G4" s="5" t="n">
        <v>2336.0</v>
      </c>
      <c r="H4" s="5" t="n">
        <v>21552.0</v>
      </c>
      <c r="I4" s="5" t="n">
        <v>5089.0</v>
      </c>
      <c r="J4" s="5" t="n">
        <v>3227.0</v>
      </c>
      <c r="K4" s="5" t="n">
        <v>1797.0</v>
      </c>
      <c r="L4" s="5" t="n">
        <v>742.0</v>
      </c>
      <c r="M4" s="5" t="n">
        <v>4192.0</v>
      </c>
      <c r="N4" s="11" t="n">
        <f ref="N4:N14" si="1" t="shared">SUM(D4:M4)</f>
        <v>40914.0</v>
      </c>
      <c r="O4" s="5" t="n">
        <v>2079910.0</v>
      </c>
      <c r="P4" s="5" t="n">
        <v>408836.0</v>
      </c>
      <c r="Q4" s="11" t="n">
        <f ref="Q4:Q48" si="2" t="shared">SUM(D4:L4)</f>
        <v>36722.0</v>
      </c>
      <c r="R4" s="6" t="n">
        <f si="0" t="shared"/>
        <v>11.133271608300202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3042.0</v>
      </c>
      <c r="E5" s="5" t="n">
        <v>27713.0</v>
      </c>
      <c r="F5" s="5" t="n">
        <v>37089.0</v>
      </c>
      <c r="G5" s="5" t="n">
        <v>10938.0</v>
      </c>
      <c r="H5" s="5" t="n">
        <v>5270.0</v>
      </c>
      <c r="I5" s="5" t="n">
        <v>3462.0</v>
      </c>
      <c r="J5" s="5" t="n">
        <v>1997.0</v>
      </c>
      <c r="K5" s="5" t="n">
        <v>760.0</v>
      </c>
      <c r="L5" s="5" t="n">
        <v>385.0</v>
      </c>
      <c r="M5" s="5" t="n">
        <v>535.0</v>
      </c>
      <c r="N5" s="11" t="n">
        <f si="1" t="shared"/>
        <v>91191.0</v>
      </c>
      <c r="O5" s="5" t="n">
        <v>503564.0</v>
      </c>
      <c r="P5" s="5" t="n">
        <v>385128.0</v>
      </c>
      <c r="Q5" s="11" t="n">
        <f si="2" t="shared"/>
        <v>90656.0</v>
      </c>
      <c r="R5" s="6" t="n">
        <f si="0" t="shared"/>
        <v>4.248235086480762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1456.0</v>
      </c>
      <c r="E6" s="5" t="n">
        <v>2628.0</v>
      </c>
      <c r="F6" s="5" t="n">
        <v>7044.0</v>
      </c>
      <c r="G6" s="5" t="n">
        <v>1133.0</v>
      </c>
      <c r="H6" s="5" t="n">
        <v>1465.0</v>
      </c>
      <c r="I6" s="5" t="n">
        <v>779.0</v>
      </c>
      <c r="J6" s="5" t="n">
        <v>627.0</v>
      </c>
      <c r="K6" s="5" t="n">
        <v>216.0</v>
      </c>
      <c r="L6" s="5" t="n">
        <v>111.0</v>
      </c>
      <c r="M6" s="5" t="n">
        <v>325.0</v>
      </c>
      <c r="N6" s="11" t="n">
        <f si="1" t="shared"/>
        <v>15784.0</v>
      </c>
      <c r="O6" s="5" t="n">
        <v>151254.0</v>
      </c>
      <c r="P6" s="5" t="n">
        <v>81891.0</v>
      </c>
      <c r="Q6" s="11" t="n">
        <f si="2" t="shared"/>
        <v>15459.0</v>
      </c>
      <c r="R6" s="6" t="n">
        <f si="0" t="shared"/>
        <v>5.297302542208422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104.0</v>
      </c>
      <c r="E7" s="5" t="n">
        <v>165.0</v>
      </c>
      <c r="F7" s="5" t="n">
        <v>135.0</v>
      </c>
      <c r="G7" s="5" t="n">
        <v>92.0</v>
      </c>
      <c r="H7" s="5" t="n">
        <v>123.0</v>
      </c>
      <c r="I7" s="5" t="n">
        <v>103.0</v>
      </c>
      <c r="J7" s="5" t="n">
        <v>65.0</v>
      </c>
      <c r="K7" s="5" t="n">
        <v>68.0</v>
      </c>
      <c r="L7" s="5" t="n">
        <v>23.0</v>
      </c>
      <c r="M7" s="5" t="n">
        <v>109.0</v>
      </c>
      <c r="N7" s="11" t="n">
        <f si="1" t="shared"/>
        <v>987.0</v>
      </c>
      <c r="O7" s="5" t="n">
        <v>42310.0</v>
      </c>
      <c r="P7" s="5" t="n">
        <v>9452.0</v>
      </c>
      <c r="Q7" s="11" t="n">
        <f si="2" t="shared"/>
        <v>878.0</v>
      </c>
      <c r="R7" s="6" t="n">
        <f si="0" t="shared"/>
        <v>10.765375854214122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48.0</v>
      </c>
      <c r="E8" s="5" t="n">
        <v>99.0</v>
      </c>
      <c r="F8" s="5" t="n">
        <v>126.0</v>
      </c>
      <c r="G8" s="5" t="n">
        <v>115.0</v>
      </c>
      <c r="H8" s="5" t="n">
        <v>118.0</v>
      </c>
      <c r="I8" s="5" t="n">
        <v>100.0</v>
      </c>
      <c r="J8" s="5" t="n">
        <v>27.0</v>
      </c>
      <c r="K8" s="5" t="n">
        <v>15.0</v>
      </c>
      <c r="L8" s="5" t="n">
        <v>8.0</v>
      </c>
      <c r="M8" s="5" t="n">
        <v>17.0</v>
      </c>
      <c r="N8" s="11" t="n">
        <f si="1" t="shared"/>
        <v>673.0</v>
      </c>
      <c r="O8" s="5" t="n">
        <v>8285.0</v>
      </c>
      <c r="P8" s="5" t="n">
        <v>4706.0</v>
      </c>
      <c r="Q8" s="11" t="n">
        <f si="2" t="shared"/>
        <v>656.0</v>
      </c>
      <c r="R8" s="6" t="n">
        <f si="0" t="shared"/>
        <v>7.173780487804878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246.0</v>
      </c>
      <c r="E9" s="5" t="n">
        <v>391.0</v>
      </c>
      <c r="F9" s="5" t="n">
        <v>568.0</v>
      </c>
      <c r="G9" s="5" t="n">
        <v>795.0</v>
      </c>
      <c r="H9" s="5" t="n">
        <v>4344.0</v>
      </c>
      <c r="I9" s="5" t="n">
        <v>1108.0</v>
      </c>
      <c r="J9" s="5" t="n">
        <v>557.0</v>
      </c>
      <c r="K9" s="5" t="n">
        <v>93.0</v>
      </c>
      <c r="L9" s="5" t="n">
        <v>40.0</v>
      </c>
      <c r="M9" s="5" t="n">
        <v>292.0</v>
      </c>
      <c r="N9" s="11" t="n">
        <f si="1" t="shared"/>
        <v>8434.0</v>
      </c>
      <c r="O9" s="5" t="n">
        <v>158984.0</v>
      </c>
      <c r="P9" s="5" t="n">
        <v>63448.0</v>
      </c>
      <c r="Q9" s="11" t="n">
        <f si="2" t="shared"/>
        <v>8142.0</v>
      </c>
      <c r="R9" s="6" t="n">
        <f si="0" t="shared"/>
        <v>7.79267993122083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494.0</v>
      </c>
      <c r="E10" s="5" t="n">
        <v>1007.0</v>
      </c>
      <c r="F10" s="5" t="n">
        <v>1250.0</v>
      </c>
      <c r="G10" s="5" t="n">
        <v>1338.0</v>
      </c>
      <c r="H10" s="5" t="n">
        <v>3245.0</v>
      </c>
      <c r="I10" s="5" t="n">
        <v>1094.0</v>
      </c>
      <c r="J10" s="5" t="n">
        <v>1011.0</v>
      </c>
      <c r="K10" s="5" t="n">
        <v>77.0</v>
      </c>
      <c r="L10" s="5" t="n">
        <v>21.0</v>
      </c>
      <c r="M10" s="5" t="n">
        <v>86.0</v>
      </c>
      <c r="N10" s="11" t="n">
        <f si="1" t="shared"/>
        <v>9623.0</v>
      </c>
      <c r="O10" s="5" t="n">
        <v>88366.0</v>
      </c>
      <c r="P10" s="5" t="n">
        <v>68253.0</v>
      </c>
      <c r="Q10" s="11" t="n">
        <f si="2" t="shared"/>
        <v>9537.0</v>
      </c>
      <c r="R10" s="6" t="n">
        <f si="0" t="shared"/>
        <v>7.156653035545769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112.0</v>
      </c>
      <c r="E11" s="5" t="n">
        <v>113.0</v>
      </c>
      <c r="F11" s="5" t="n">
        <v>164.0</v>
      </c>
      <c r="G11" s="5" t="n">
        <v>209.0</v>
      </c>
      <c r="H11" s="5" t="n">
        <v>338.0</v>
      </c>
      <c r="I11" s="5" t="n">
        <v>327.0</v>
      </c>
      <c r="J11" s="5" t="n">
        <v>396.0</v>
      </c>
      <c r="K11" s="5" t="n">
        <v>406.0</v>
      </c>
      <c r="L11" s="5" t="n">
        <v>153.0</v>
      </c>
      <c r="M11" s="5" t="n">
        <v>4445.0</v>
      </c>
      <c r="N11" s="11" t="n">
        <f si="1" t="shared"/>
        <v>6663.0</v>
      </c>
      <c r="O11" s="5" t="n">
        <v>3600560.0</v>
      </c>
      <c r="P11" s="5" t="n">
        <v>47009.0</v>
      </c>
      <c r="Q11" s="11" t="n">
        <f si="2" t="shared"/>
        <v>2218.0</v>
      </c>
      <c r="R11" s="6" t="n">
        <f si="0" t="shared"/>
        <v>21.194319206492334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258.0</v>
      </c>
      <c r="E12" s="5" t="n">
        <v>170.0</v>
      </c>
      <c r="F12" s="5" t="n">
        <v>350.0</v>
      </c>
      <c r="G12" s="5" t="n">
        <v>210.0</v>
      </c>
      <c r="H12" s="5" t="n">
        <v>348.0</v>
      </c>
      <c r="I12" s="5" t="n">
        <v>321.0</v>
      </c>
      <c r="J12" s="5" t="n">
        <v>181.0</v>
      </c>
      <c r="K12" s="5" t="n">
        <v>156.0</v>
      </c>
      <c r="L12" s="5" t="n">
        <v>97.0</v>
      </c>
      <c r="M12" s="5" t="n">
        <v>3776.0</v>
      </c>
      <c r="N12" s="11" t="n">
        <f si="1" t="shared"/>
        <v>5867.0</v>
      </c>
      <c r="O12" s="5" t="n">
        <v>2416142.0</v>
      </c>
      <c r="P12" s="5" t="n">
        <v>26876.0</v>
      </c>
      <c r="Q12" s="11" t="n">
        <f si="2" t="shared"/>
        <v>2091.0</v>
      </c>
      <c r="R12" s="6" t="n">
        <f si="0" t="shared"/>
        <v>12.853180296508848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126.0</v>
      </c>
      <c r="E13" s="5" t="n">
        <v>346.0</v>
      </c>
      <c r="F13" s="5" t="n">
        <v>419.0</v>
      </c>
      <c r="G13" s="5" t="n">
        <v>407.0</v>
      </c>
      <c r="H13" s="5" t="n">
        <v>314.0</v>
      </c>
      <c r="I13" s="5" t="n">
        <v>299.0</v>
      </c>
      <c r="J13" s="5" t="n">
        <v>216.0</v>
      </c>
      <c r="K13" s="5" t="n">
        <v>130.0</v>
      </c>
      <c r="L13" s="5" t="n">
        <v>87.0</v>
      </c>
      <c r="M13" s="5" t="n">
        <v>4628.0</v>
      </c>
      <c r="N13" s="11" t="n">
        <f si="1" t="shared"/>
        <v>6972.0</v>
      </c>
      <c r="O13" s="5" t="n">
        <v>2868647.0</v>
      </c>
      <c r="P13" s="5" t="n">
        <v>25998.0</v>
      </c>
      <c r="Q13" s="11" t="n">
        <f si="2" t="shared"/>
        <v>2344.0</v>
      </c>
      <c r="R13" s="6" t="n">
        <f si="0" t="shared"/>
        <v>11.091296928327646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57.0</v>
      </c>
      <c r="E14" s="5" t="n">
        <v>23.0</v>
      </c>
      <c r="F14" s="5" t="n">
        <v>84.0</v>
      </c>
      <c r="G14" s="5" t="n">
        <v>87.0</v>
      </c>
      <c r="H14" s="5" t="n">
        <v>177.0</v>
      </c>
      <c r="I14" s="5" t="n">
        <v>306.0</v>
      </c>
      <c r="J14" s="5" t="n">
        <v>400.0</v>
      </c>
      <c r="K14" s="5" t="n">
        <v>177.0</v>
      </c>
      <c r="L14" s="5" t="n">
        <v>136.0</v>
      </c>
      <c r="M14" s="5" t="n">
        <v>3195.0</v>
      </c>
      <c r="N14" s="11" t="n">
        <f si="1" t="shared"/>
        <v>4642.0</v>
      </c>
      <c r="O14" s="5" t="n">
        <v>2095915.0</v>
      </c>
      <c r="P14" s="5" t="n">
        <v>34501.0</v>
      </c>
      <c r="Q14" s="11" t="n">
        <f si="2" t="shared"/>
        <v>1447.0</v>
      </c>
      <c r="R14" s="6" t="n">
        <f si="0" t="shared"/>
        <v>23.843123704215618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24.0</v>
      </c>
      <c r="E15" s="5" t="n">
        <f ref="E15:M15" si="3" t="shared">E16-E9-E10-E11-E12-E13-E14</f>
        <v>9.0</v>
      </c>
      <c r="F15" s="5" t="n">
        <f si="3" t="shared"/>
        <v>7.0</v>
      </c>
      <c r="G15" s="5" t="n">
        <f si="3" t="shared"/>
        <v>12.0</v>
      </c>
      <c r="H15" s="5" t="n">
        <f si="3" t="shared"/>
        <v>69.0</v>
      </c>
      <c r="I15" s="5" t="n">
        <f si="3" t="shared"/>
        <v>36.0</v>
      </c>
      <c r="J15" s="5" t="n">
        <f si="3" t="shared"/>
        <v>33.0</v>
      </c>
      <c r="K15" s="5" t="n">
        <f si="3" t="shared"/>
        <v>22.0</v>
      </c>
      <c r="L15" s="5" t="n">
        <f si="3" t="shared"/>
        <v>14.0</v>
      </c>
      <c r="M15" s="5" t="n">
        <f si="3" t="shared"/>
        <v>110.0</v>
      </c>
      <c r="N15" s="5" t="n">
        <f ref="N15" si="4" t="shared">N16-N9-N10-N11-N12-N13-N14</f>
        <v>336.0</v>
      </c>
      <c r="O15" s="5" t="n">
        <f>O16-O9-O10-O11-O12-O13-O14</f>
        <v>75677.0</v>
      </c>
      <c r="P15" s="5" t="n">
        <f>P16-P9-P10-P11-P12-P13-P14</f>
        <v>3819.0</v>
      </c>
      <c r="Q15" s="11" t="n">
        <f si="2" t="shared"/>
        <v>226.0</v>
      </c>
      <c r="R15" s="6" t="n">
        <f si="0" t="shared"/>
        <v>16.898230088495577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1317.0</v>
      </c>
      <c r="E16" s="5" t="n">
        <v>2059.0</v>
      </c>
      <c r="F16" s="5" t="n">
        <v>2842.0</v>
      </c>
      <c r="G16" s="5" t="n">
        <v>3058.0</v>
      </c>
      <c r="H16" s="5" t="n">
        <v>8835.0</v>
      </c>
      <c r="I16" s="5" t="n">
        <v>3491.0</v>
      </c>
      <c r="J16" s="5" t="n">
        <v>2794.0</v>
      </c>
      <c r="K16" s="5" t="n">
        <v>1061.0</v>
      </c>
      <c r="L16" s="5" t="n">
        <v>548.0</v>
      </c>
      <c r="M16" s="5" t="n">
        <v>16532.0</v>
      </c>
      <c r="N16" s="11" t="n">
        <f ref="N16:N48" si="5" t="shared">SUM(D16:M16)</f>
        <v>42537.0</v>
      </c>
      <c r="O16" s="5" t="n">
        <v>1.1304291E7</v>
      </c>
      <c r="P16" s="5" t="n">
        <v>269904.0</v>
      </c>
      <c r="Q16" s="11" t="n">
        <f si="2" t="shared"/>
        <v>26005.0</v>
      </c>
      <c r="R16" s="6" t="n">
        <f si="0" t="shared"/>
        <v>10.378927129398193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39.0</v>
      </c>
      <c r="E17" s="5" t="n">
        <f ref="E17:M17" si="6" t="shared">E18-E16-E3-E4-E5-E6-E7-E8</f>
        <v>58.0</v>
      </c>
      <c r="F17" s="5" t="n">
        <f si="6" t="shared"/>
        <v>82.0</v>
      </c>
      <c r="G17" s="5" t="n">
        <f si="6" t="shared"/>
        <v>84.0</v>
      </c>
      <c r="H17" s="5" t="n">
        <f si="6" t="shared"/>
        <v>158.0</v>
      </c>
      <c r="I17" s="5" t="n">
        <f si="6" t="shared"/>
        <v>338.0</v>
      </c>
      <c r="J17" s="5" t="n">
        <f si="6" t="shared"/>
        <v>367.0</v>
      </c>
      <c r="K17" s="5" t="n">
        <f si="6" t="shared"/>
        <v>238.0</v>
      </c>
      <c r="L17" s="5" t="n">
        <f si="6" t="shared"/>
        <v>60.0</v>
      </c>
      <c r="M17" s="5" t="n">
        <f si="6" t="shared"/>
        <v>802.0</v>
      </c>
      <c r="N17" s="11" t="n">
        <f si="5" t="shared"/>
        <v>2226.0</v>
      </c>
      <c r="O17" s="5" t="n">
        <f>O18-O16-O3-O4-O5-O6-O7-O8</f>
        <v>445920.0</v>
      </c>
      <c r="P17" s="5" t="n">
        <f>P18-P16-P3-P4-P5-P6-P7-P8</f>
        <v>29296.0</v>
      </c>
      <c r="Q17" s="11" t="n">
        <f si="2" t="shared"/>
        <v>1424.0</v>
      </c>
      <c r="R17" s="6" t="n">
        <f si="0" t="shared"/>
        <v>20.573033707865168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8704.0</v>
      </c>
      <c r="E18" s="5" t="n">
        <v>40624.0</v>
      </c>
      <c r="F18" s="5" t="n">
        <v>64906.0</v>
      </c>
      <c r="G18" s="5" t="n">
        <v>25773.0</v>
      </c>
      <c r="H18" s="5" t="n">
        <v>41962.0</v>
      </c>
      <c r="I18" s="5" t="n">
        <v>15413.0</v>
      </c>
      <c r="J18" s="5" t="n">
        <v>9521.0</v>
      </c>
      <c r="K18" s="5" t="n">
        <v>4362.0</v>
      </c>
      <c r="L18" s="5" t="n">
        <v>2018.0</v>
      </c>
      <c r="M18" s="5" t="n">
        <v>22763.0</v>
      </c>
      <c r="N18" s="11" t="n">
        <f si="5" t="shared"/>
        <v>236046.0</v>
      </c>
      <c r="O18" s="5" t="n">
        <v>1.4766355E7</v>
      </c>
      <c r="P18" s="5" t="n">
        <v>1364659.0</v>
      </c>
      <c r="Q18" s="11" t="n">
        <f si="2" t="shared"/>
        <v>213283.0</v>
      </c>
      <c r="R18" s="6" t="n">
        <f si="0" t="shared"/>
        <v>6.39834867289001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201.0</v>
      </c>
      <c r="E19" s="5" t="n">
        <v>537.0</v>
      </c>
      <c r="F19" s="5" t="n">
        <v>764.0</v>
      </c>
      <c r="G19" s="5" t="n">
        <v>349.0</v>
      </c>
      <c r="H19" s="5" t="n">
        <v>578.0</v>
      </c>
      <c r="I19" s="5" t="n">
        <v>733.0</v>
      </c>
      <c r="J19" s="5" t="n">
        <v>676.0</v>
      </c>
      <c r="K19" s="5" t="n">
        <v>218.0</v>
      </c>
      <c r="L19" s="5" t="n">
        <v>56.0</v>
      </c>
      <c r="M19" s="5" t="n">
        <v>124.0</v>
      </c>
      <c r="N19" s="11" t="n">
        <f si="5" t="shared"/>
        <v>4236.0</v>
      </c>
      <c r="O19" s="5" t="n">
        <v>74275.0</v>
      </c>
      <c r="P19" s="5" t="n">
        <v>46145.0</v>
      </c>
      <c r="Q19" s="11" t="n">
        <f si="2" t="shared"/>
        <v>4112.0</v>
      </c>
      <c r="R19" s="6" t="n">
        <f si="0" t="shared"/>
        <v>11.22203307392996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1946.0</v>
      </c>
      <c r="E20" s="5" t="n">
        <v>2286.0</v>
      </c>
      <c r="F20" s="5" t="n">
        <v>2395.0</v>
      </c>
      <c r="G20" s="5" t="n">
        <v>1762.0</v>
      </c>
      <c r="H20" s="5" t="n">
        <v>3730.0</v>
      </c>
      <c r="I20" s="5" t="n">
        <v>5456.0</v>
      </c>
      <c r="J20" s="5" t="n">
        <v>3597.0</v>
      </c>
      <c r="K20" s="5" t="n">
        <v>1017.0</v>
      </c>
      <c r="L20" s="5" t="n">
        <v>255.0</v>
      </c>
      <c r="M20" s="5" t="n">
        <v>558.0</v>
      </c>
      <c r="N20" s="11" t="n">
        <f si="5" t="shared"/>
        <v>23002.0</v>
      </c>
      <c r="O20" s="5" t="n">
        <v>377285.0</v>
      </c>
      <c r="P20" s="5" t="n">
        <v>247875.0</v>
      </c>
      <c r="Q20" s="11" t="n">
        <f si="2" t="shared"/>
        <v>22444.0</v>
      </c>
      <c r="R20" s="6" t="n">
        <f si="0" t="shared"/>
        <v>11.044154339689895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7.0</v>
      </c>
      <c r="E21" s="5" t="n">
        <v>7.0</v>
      </c>
      <c r="F21" s="5" t="n">
        <v>15.0</v>
      </c>
      <c r="G21" s="5" t="n">
        <v>1.0</v>
      </c>
      <c r="H21" s="5" t="n">
        <v>23.0</v>
      </c>
      <c r="I21" s="5" t="n">
        <v>25.0</v>
      </c>
      <c r="J21" s="5" t="n">
        <v>5.0</v>
      </c>
      <c r="K21" s="5" t="n">
        <v>4.0</v>
      </c>
      <c r="L21" s="5" t="n">
        <v>1.0</v>
      </c>
      <c r="M21" s="5" t="n">
        <v>9.0</v>
      </c>
      <c r="N21" s="11" t="n">
        <f si="5" t="shared"/>
        <v>97.0</v>
      </c>
      <c r="O21" s="5" t="n">
        <v>2946.0</v>
      </c>
      <c r="P21" s="5" t="n">
        <v>834.0</v>
      </c>
      <c r="Q21" s="11" t="n">
        <f si="2" t="shared"/>
        <v>88.0</v>
      </c>
      <c r="R21" s="6" t="n">
        <f si="0" t="shared"/>
        <v>9.477272727272727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6.0</v>
      </c>
      <c r="E22" s="5" t="n">
        <v>19.0</v>
      </c>
      <c r="F22" s="5" t="n">
        <v>14.0</v>
      </c>
      <c r="G22" s="5" t="n">
        <v>15.0</v>
      </c>
      <c r="H22" s="5" t="n">
        <v>44.0</v>
      </c>
      <c r="I22" s="5" t="n">
        <v>51.0</v>
      </c>
      <c r="J22" s="5" t="n">
        <v>39.0</v>
      </c>
      <c r="K22" s="5" t="n">
        <v>70.0</v>
      </c>
      <c r="L22" s="5" t="n">
        <v>14.0</v>
      </c>
      <c r="M22" s="5" t="n">
        <v>15.0</v>
      </c>
      <c r="N22" s="11" t="n">
        <f si="5" t="shared"/>
        <v>287.0</v>
      </c>
      <c r="O22" s="5" t="n">
        <v>10874.0</v>
      </c>
      <c r="P22" s="5" t="n">
        <v>5764.0</v>
      </c>
      <c r="Q22" s="11" t="n">
        <f si="2" t="shared"/>
        <v>272.0</v>
      </c>
      <c r="R22" s="6" t="n">
        <f si="0" t="shared"/>
        <v>21.191176470588236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13.0</v>
      </c>
      <c r="F23" s="5" t="n">
        <v>2.0</v>
      </c>
      <c r="G23" s="5" t="n">
        <v>3.0</v>
      </c>
      <c r="H23" s="5" t="n">
        <v>3.0</v>
      </c>
      <c r="I23" s="5" t="n">
        <v>5.0</v>
      </c>
      <c r="J23" s="5" t="n">
        <v>10.0</v>
      </c>
      <c r="K23" s="5" t="n">
        <v>26.0</v>
      </c>
      <c r="L23" s="5" t="n">
        <v>12.0</v>
      </c>
      <c r="M23" s="5" t="n">
        <v>3.0</v>
      </c>
      <c r="N23" s="11" t="n">
        <f si="5" t="shared"/>
        <v>79.0</v>
      </c>
      <c r="O23" s="5" t="n">
        <v>3503.0</v>
      </c>
      <c r="P23" s="5" t="n">
        <v>2364.0</v>
      </c>
      <c r="Q23" s="11" t="n">
        <f si="2" t="shared"/>
        <v>76.0</v>
      </c>
      <c r="R23" s="6" t="n">
        <f si="0" t="shared"/>
        <v>31.105263157894736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11.0</v>
      </c>
      <c r="E24" s="5" t="n">
        <f ref="E24:M24" si="7" t="shared">E25-E19-E20-E21-E22-E23</f>
        <v>24.0</v>
      </c>
      <c r="F24" s="5" t="n">
        <f si="7" t="shared"/>
        <v>13.0</v>
      </c>
      <c r="G24" s="5" t="n">
        <f si="7" t="shared"/>
        <v>28.0</v>
      </c>
      <c r="H24" s="5" t="n">
        <f si="7" t="shared"/>
        <v>37.0</v>
      </c>
      <c r="I24" s="5" t="n">
        <f si="7" t="shared"/>
        <v>44.0</v>
      </c>
      <c r="J24" s="5" t="n">
        <f si="7" t="shared"/>
        <v>56.0</v>
      </c>
      <c r="K24" s="5" t="n">
        <f si="7" t="shared"/>
        <v>145.0</v>
      </c>
      <c r="L24" s="5" t="n">
        <f si="7" t="shared"/>
        <v>12.0</v>
      </c>
      <c r="M24" s="5" t="n">
        <f si="7" t="shared"/>
        <v>92.0</v>
      </c>
      <c r="N24" s="11" t="n">
        <f si="5" t="shared"/>
        <v>462.0</v>
      </c>
      <c r="O24" s="5" t="n">
        <f>O25-O19-O20-O21-O22-O23</f>
        <v>30452.0</v>
      </c>
      <c r="P24" s="5" t="n">
        <f>P25-P19-P20-P21-P22-P23</f>
        <v>9085.0</v>
      </c>
      <c r="Q24" s="11" t="n">
        <f si="2" t="shared"/>
        <v>370.0</v>
      </c>
      <c r="R24" s="6" t="n">
        <f si="0" t="shared"/>
        <v>24.554054054054053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2173.0</v>
      </c>
      <c r="E25" s="5" t="n">
        <v>2886.0</v>
      </c>
      <c r="F25" s="5" t="n">
        <v>3203.0</v>
      </c>
      <c r="G25" s="5" t="n">
        <v>2158.0</v>
      </c>
      <c r="H25" s="5" t="n">
        <v>4415.0</v>
      </c>
      <c r="I25" s="5" t="n">
        <v>6314.0</v>
      </c>
      <c r="J25" s="5" t="n">
        <v>4383.0</v>
      </c>
      <c r="K25" s="5" t="n">
        <v>1480.0</v>
      </c>
      <c r="L25" s="5" t="n">
        <v>350.0</v>
      </c>
      <c r="M25" s="5" t="n">
        <v>801.0</v>
      </c>
      <c r="N25" s="11" t="n">
        <f si="5" t="shared"/>
        <v>28163.0</v>
      </c>
      <c r="O25" s="5" t="n">
        <v>499335.0</v>
      </c>
      <c r="P25" s="5" t="n">
        <v>312067.0</v>
      </c>
      <c r="Q25" s="11" t="n">
        <f si="2" t="shared"/>
        <v>27362.0</v>
      </c>
      <c r="R25" s="6" t="n">
        <f si="0" t="shared"/>
        <v>11.40512389445216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27.0</v>
      </c>
      <c r="E26" s="5" t="n">
        <v>33.0</v>
      </c>
      <c r="F26" s="5" t="n">
        <v>48.0</v>
      </c>
      <c r="G26" s="5" t="n">
        <v>17.0</v>
      </c>
      <c r="H26" s="5" t="n">
        <v>43.0</v>
      </c>
      <c r="I26" s="5" t="n">
        <v>35.0</v>
      </c>
      <c r="J26" s="5" t="n">
        <v>32.0</v>
      </c>
      <c r="K26" s="5" t="n">
        <v>10.0</v>
      </c>
      <c r="L26" s="5" t="n">
        <v>2.0</v>
      </c>
      <c r="M26" s="5" t="n">
        <v>10.0</v>
      </c>
      <c r="N26" s="11" t="n">
        <f si="5" t="shared"/>
        <v>257.0</v>
      </c>
      <c r="O26" s="5" t="n">
        <v>4493.0</v>
      </c>
      <c r="P26" s="5" t="n">
        <v>2362.0</v>
      </c>
      <c r="Q26" s="11" t="n">
        <f si="2" t="shared"/>
        <v>247.0</v>
      </c>
      <c r="R26" s="6" t="n">
        <f si="0" t="shared"/>
        <v>9.562753036437247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161.0</v>
      </c>
      <c r="E27" s="5" t="n">
        <v>189.0</v>
      </c>
      <c r="F27" s="5" t="n">
        <v>196.0</v>
      </c>
      <c r="G27" s="5" t="n">
        <v>121.0</v>
      </c>
      <c r="H27" s="5" t="n">
        <v>200.0</v>
      </c>
      <c r="I27" s="5" t="n">
        <v>329.0</v>
      </c>
      <c r="J27" s="5" t="n">
        <v>235.0</v>
      </c>
      <c r="K27" s="5" t="n">
        <v>83.0</v>
      </c>
      <c r="L27" s="5" t="n">
        <v>25.0</v>
      </c>
      <c r="M27" s="5" t="n">
        <v>56.0</v>
      </c>
      <c r="N27" s="11" t="n">
        <f si="5" t="shared"/>
        <v>1595.0</v>
      </c>
      <c r="O27" s="5" t="n">
        <v>26552.0</v>
      </c>
      <c r="P27" s="5" t="n">
        <v>17446.0</v>
      </c>
      <c r="Q27" s="11" t="n">
        <f si="2" t="shared"/>
        <v>1539.0</v>
      </c>
      <c r="R27" s="6" t="n">
        <f si="0" t="shared"/>
        <v>11.335932423651721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214.0</v>
      </c>
      <c r="E28" s="5" t="n">
        <v>425.0</v>
      </c>
      <c r="F28" s="5" t="n">
        <v>370.0</v>
      </c>
      <c r="G28" s="5" t="n">
        <v>228.0</v>
      </c>
      <c r="H28" s="5" t="n">
        <v>351.0</v>
      </c>
      <c r="I28" s="5" t="n">
        <v>360.0</v>
      </c>
      <c r="J28" s="5" t="n">
        <v>322.0</v>
      </c>
      <c r="K28" s="5" t="n">
        <v>95.0</v>
      </c>
      <c r="L28" s="5" t="n">
        <v>29.0</v>
      </c>
      <c r="M28" s="5" t="n">
        <v>59.0</v>
      </c>
      <c r="N28" s="11" t="n">
        <f si="5" t="shared"/>
        <v>2453.0</v>
      </c>
      <c r="O28" s="5" t="n">
        <v>39626.0</v>
      </c>
      <c r="P28" s="5" t="n">
        <v>23073.0</v>
      </c>
      <c r="Q28" s="11" t="n">
        <f si="2" t="shared"/>
        <v>2394.0</v>
      </c>
      <c r="R28" s="6" t="n">
        <f si="0" t="shared"/>
        <v>9.637844611528822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121.0</v>
      </c>
      <c r="E29" s="5" t="n">
        <v>144.0</v>
      </c>
      <c r="F29" s="5" t="n">
        <v>115.0</v>
      </c>
      <c r="G29" s="5" t="n">
        <v>67.0</v>
      </c>
      <c r="H29" s="5" t="n">
        <v>99.0</v>
      </c>
      <c r="I29" s="5" t="n">
        <v>84.0</v>
      </c>
      <c r="J29" s="5" t="n">
        <v>42.0</v>
      </c>
      <c r="K29" s="5" t="n">
        <v>25.0</v>
      </c>
      <c r="L29" s="5" t="n">
        <v>7.0</v>
      </c>
      <c r="M29" s="5" t="n">
        <v>13.0</v>
      </c>
      <c r="N29" s="11" t="n">
        <f si="5" t="shared"/>
        <v>717.0</v>
      </c>
      <c r="O29" s="5" t="n">
        <v>9205.0</v>
      </c>
      <c r="P29" s="5" t="n">
        <v>5104.0</v>
      </c>
      <c r="Q29" s="11" t="n">
        <f si="2" t="shared"/>
        <v>704.0</v>
      </c>
      <c r="R29" s="6" t="n">
        <f si="0" t="shared"/>
        <v>7.25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77.0</v>
      </c>
      <c r="E30" s="5" t="n">
        <v>125.0</v>
      </c>
      <c r="F30" s="5" t="n">
        <v>117.0</v>
      </c>
      <c r="G30" s="5" t="n">
        <v>63.0</v>
      </c>
      <c r="H30" s="5" t="n">
        <v>99.0</v>
      </c>
      <c r="I30" s="5" t="n">
        <v>103.0</v>
      </c>
      <c r="J30" s="5" t="n">
        <v>77.0</v>
      </c>
      <c r="K30" s="5" t="n">
        <v>14.0</v>
      </c>
      <c r="L30" s="5" t="n">
        <v>10.0</v>
      </c>
      <c r="M30" s="5" t="n">
        <v>10.0</v>
      </c>
      <c r="N30" s="11" t="n">
        <f si="5" t="shared"/>
        <v>695.0</v>
      </c>
      <c r="O30" s="5" t="n">
        <v>7198.0</v>
      </c>
      <c r="P30" s="5" t="n">
        <v>5717.0</v>
      </c>
      <c r="Q30" s="11" t="n">
        <f si="2" t="shared"/>
        <v>685.0</v>
      </c>
      <c r="R30" s="6" t="n">
        <f si="0" t="shared"/>
        <v>8.345985401459854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48.0</v>
      </c>
      <c r="E31" s="5" t="n">
        <v>54.0</v>
      </c>
      <c r="F31" s="5" t="n">
        <v>56.0</v>
      </c>
      <c r="G31" s="5" t="n">
        <v>28.0</v>
      </c>
      <c r="H31" s="5" t="n">
        <v>63.0</v>
      </c>
      <c r="I31" s="5" t="n">
        <v>80.0</v>
      </c>
      <c r="J31" s="5" t="n">
        <v>60.0</v>
      </c>
      <c r="K31" s="5" t="n">
        <v>27.0</v>
      </c>
      <c r="L31" s="5" t="n">
        <v>1.0</v>
      </c>
      <c r="M31" s="5" t="n">
        <v>10.0</v>
      </c>
      <c r="N31" s="11" t="n">
        <f si="5" t="shared"/>
        <v>427.0</v>
      </c>
      <c r="O31" s="5" t="n">
        <v>6567.0</v>
      </c>
      <c r="P31" s="5" t="n">
        <v>4328.0</v>
      </c>
      <c r="Q31" s="11" t="n">
        <f si="2" t="shared"/>
        <v>417.0</v>
      </c>
      <c r="R31" s="6" t="n">
        <f si="0" t="shared"/>
        <v>10.378896882494004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22.0</v>
      </c>
      <c r="E32" s="5" t="n">
        <v>28.0</v>
      </c>
      <c r="F32" s="5" t="n">
        <v>33.0</v>
      </c>
      <c r="G32" s="5" t="n">
        <v>19.0</v>
      </c>
      <c r="H32" s="5" t="n">
        <v>41.0</v>
      </c>
      <c r="I32" s="5" t="n">
        <v>31.0</v>
      </c>
      <c r="J32" s="5" t="n">
        <v>47.0</v>
      </c>
      <c r="K32" s="5" t="n">
        <v>15.0</v>
      </c>
      <c r="L32" s="5" t="n">
        <v>2.0</v>
      </c>
      <c r="M32" s="5" t="n">
        <v>9.0</v>
      </c>
      <c r="N32" s="11" t="n">
        <f si="5" t="shared"/>
        <v>247.0</v>
      </c>
      <c r="O32" s="5" t="n">
        <v>4155.0</v>
      </c>
      <c r="P32" s="5" t="n">
        <v>2630.0</v>
      </c>
      <c r="Q32" s="11" t="n">
        <f si="2" t="shared"/>
        <v>238.0</v>
      </c>
      <c r="R32" s="6" t="n">
        <f si="0" t="shared"/>
        <v>11.050420168067227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358.0</v>
      </c>
      <c r="E33" s="5" t="n">
        <v>570.0</v>
      </c>
      <c r="F33" s="5" t="n">
        <v>543.0</v>
      </c>
      <c r="G33" s="5" t="n">
        <v>294.0</v>
      </c>
      <c r="H33" s="5" t="n">
        <v>360.0</v>
      </c>
      <c r="I33" s="5" t="n">
        <v>394.0</v>
      </c>
      <c r="J33" s="5" t="n">
        <v>275.0</v>
      </c>
      <c r="K33" s="5" t="n">
        <v>87.0</v>
      </c>
      <c r="L33" s="5" t="n">
        <v>15.0</v>
      </c>
      <c r="M33" s="5" t="n">
        <v>71.0</v>
      </c>
      <c r="N33" s="11" t="n">
        <f si="5" t="shared"/>
        <v>2967.0</v>
      </c>
      <c r="O33" s="5" t="n">
        <v>37279.0</v>
      </c>
      <c r="P33" s="5" t="n">
        <v>21986.0</v>
      </c>
      <c r="Q33" s="11" t="n">
        <f si="2" t="shared"/>
        <v>2896.0</v>
      </c>
      <c r="R33" s="6" t="n">
        <f si="0" t="shared"/>
        <v>7.591850828729282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61.0</v>
      </c>
      <c r="E34" s="5" t="n">
        <v>41.0</v>
      </c>
      <c r="F34" s="5" t="n">
        <v>38.0</v>
      </c>
      <c r="G34" s="5" t="n">
        <v>28.0</v>
      </c>
      <c r="H34" s="5" t="n">
        <v>42.0</v>
      </c>
      <c r="I34" s="5" t="n">
        <v>66.0</v>
      </c>
      <c r="J34" s="5" t="n">
        <v>47.0</v>
      </c>
      <c r="K34" s="5" t="n">
        <v>12.0</v>
      </c>
      <c r="L34" s="5" t="n">
        <v>5.0</v>
      </c>
      <c r="M34" s="5" t="n">
        <v>20.0</v>
      </c>
      <c r="N34" s="11" t="n">
        <f si="5" t="shared"/>
        <v>360.0</v>
      </c>
      <c r="O34" s="5" t="n">
        <v>6128.0</v>
      </c>
      <c r="P34" s="5" t="n">
        <v>3223.0</v>
      </c>
      <c r="Q34" s="11" t="n">
        <f si="2" t="shared"/>
        <v>340.0</v>
      </c>
      <c r="R34" s="6" t="n">
        <f si="0" t="shared"/>
        <v>9.479411764705882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17.0</v>
      </c>
      <c r="E35" s="5" t="n">
        <v>9.0</v>
      </c>
      <c r="F35" s="5" t="n">
        <v>3.0</v>
      </c>
      <c r="G35" s="5" t="n">
        <v>2.0</v>
      </c>
      <c r="H35" s="5" t="n">
        <v>6.0</v>
      </c>
      <c r="I35" s="5" t="n">
        <v>14.0</v>
      </c>
      <c r="J35" s="5" t="n">
        <v>5.0</v>
      </c>
      <c r="K35" s="5" t="n">
        <v>0.0</v>
      </c>
      <c r="L35" s="5" t="n">
        <v>1.0</v>
      </c>
      <c r="M35" s="5" t="n">
        <v>1.0</v>
      </c>
      <c r="N35" s="11" t="n">
        <f si="5" t="shared"/>
        <v>58.0</v>
      </c>
      <c r="O35" s="5" t="n">
        <v>544.0</v>
      </c>
      <c r="P35" s="5" t="n">
        <v>429.0</v>
      </c>
      <c r="Q35" s="11" t="n">
        <f si="2" t="shared"/>
        <v>57.0</v>
      </c>
      <c r="R35" s="6" t="n">
        <f si="0" t="shared"/>
        <v>7.526315789473684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43.0</v>
      </c>
      <c r="E36" s="5" t="n">
        <v>78.0</v>
      </c>
      <c r="F36" s="5" t="n">
        <v>49.0</v>
      </c>
      <c r="G36" s="5" t="n">
        <v>48.0</v>
      </c>
      <c r="H36" s="5" t="n">
        <v>53.0</v>
      </c>
      <c r="I36" s="5" t="n">
        <v>50.0</v>
      </c>
      <c r="J36" s="5" t="n">
        <v>50.0</v>
      </c>
      <c r="K36" s="5" t="n">
        <v>16.0</v>
      </c>
      <c r="L36" s="5" t="n">
        <v>2.0</v>
      </c>
      <c r="M36" s="5" t="n">
        <v>4.0</v>
      </c>
      <c r="N36" s="11" t="n">
        <f si="5" t="shared"/>
        <v>393.0</v>
      </c>
      <c r="O36" s="5" t="n">
        <v>3889.0</v>
      </c>
      <c r="P36" s="5" t="n">
        <v>3444.0</v>
      </c>
      <c r="Q36" s="11" t="n">
        <f si="2" t="shared"/>
        <v>389.0</v>
      </c>
      <c r="R36" s="6" t="n">
        <f si="0" t="shared"/>
        <v>8.853470437017995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12.0</v>
      </c>
      <c r="E37" s="5" t="n">
        <v>10.0</v>
      </c>
      <c r="F37" s="5" t="n">
        <v>26.0</v>
      </c>
      <c r="G37" s="5" t="n">
        <v>20.0</v>
      </c>
      <c r="H37" s="5" t="n">
        <v>48.0</v>
      </c>
      <c r="I37" s="5" t="n">
        <v>52.0</v>
      </c>
      <c r="J37" s="5" t="n">
        <v>15.0</v>
      </c>
      <c r="K37" s="5" t="n">
        <v>30.0</v>
      </c>
      <c r="L37" s="5" t="n">
        <v>11.0</v>
      </c>
      <c r="M37" s="5" t="n">
        <v>21.0</v>
      </c>
      <c r="N37" s="11" t="n">
        <f si="5" t="shared"/>
        <v>245.0</v>
      </c>
      <c r="O37" s="5" t="n">
        <v>7445.0</v>
      </c>
      <c r="P37" s="5" t="n">
        <v>3802.0</v>
      </c>
      <c r="Q37" s="11" t="n">
        <f si="2" t="shared"/>
        <v>224.0</v>
      </c>
      <c r="R37" s="6" t="n">
        <f si="0" t="shared"/>
        <v>16.973214285714285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211.0</v>
      </c>
      <c r="E38" s="5" t="n">
        <f ref="E38:M38" si="8" t="shared">E39-E26-E27-E28-E29-E30-E31-E32-E33-E34-E35-E36-E37</f>
        <v>255.0</v>
      </c>
      <c r="F38" s="5" t="n">
        <f si="8" t="shared"/>
        <v>353.0</v>
      </c>
      <c r="G38" s="5" t="n">
        <f si="8" t="shared"/>
        <v>183.0</v>
      </c>
      <c r="H38" s="5" t="n">
        <f si="8" t="shared"/>
        <v>262.0</v>
      </c>
      <c r="I38" s="5" t="n">
        <f si="8" t="shared"/>
        <v>215.0</v>
      </c>
      <c r="J38" s="5" t="n">
        <f si="8" t="shared"/>
        <v>149.0</v>
      </c>
      <c r="K38" s="5" t="n">
        <f si="8" t="shared"/>
        <v>52.0</v>
      </c>
      <c r="L38" s="5" t="n">
        <f si="8" t="shared"/>
        <v>11.0</v>
      </c>
      <c r="M38" s="5" t="n">
        <f si="8" t="shared"/>
        <v>74.0</v>
      </c>
      <c r="N38" s="11" t="n">
        <f si="5" t="shared"/>
        <v>1765.0</v>
      </c>
      <c r="O38" s="5" t="n">
        <f>O39-O26-O27-O28-O29-O30-O31-O32-O33-O34-O35-O36-O37</f>
        <v>32032.0</v>
      </c>
      <c r="P38" s="5" t="n">
        <f>P39-P26-P27-P28-P29-P30-P31-P32-P33-P34-P35-P36-P37</f>
        <v>13021.0</v>
      </c>
      <c r="Q38" s="11" t="n">
        <f si="2" t="shared"/>
        <v>1691.0</v>
      </c>
      <c r="R38" s="6" t="n">
        <f si="0" t="shared"/>
        <v>7.700177409816677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1372.0</v>
      </c>
      <c r="E39" s="5" t="n">
        <v>1961.0</v>
      </c>
      <c r="F39" s="5" t="n">
        <v>1947.0</v>
      </c>
      <c r="G39" s="5" t="n">
        <v>1118.0</v>
      </c>
      <c r="H39" s="5" t="n">
        <v>1667.0</v>
      </c>
      <c r="I39" s="5" t="n">
        <v>1813.0</v>
      </c>
      <c r="J39" s="5" t="n">
        <v>1356.0</v>
      </c>
      <c r="K39" s="5" t="n">
        <v>466.0</v>
      </c>
      <c r="L39" s="5" t="n">
        <v>121.0</v>
      </c>
      <c r="M39" s="5" t="n">
        <v>358.0</v>
      </c>
      <c r="N39" s="11" t="n">
        <f si="5" t="shared"/>
        <v>12179.0</v>
      </c>
      <c r="O39" s="5" t="n">
        <v>185113.0</v>
      </c>
      <c r="P39" s="5" t="n">
        <v>106565.0</v>
      </c>
      <c r="Q39" s="11" t="n">
        <f si="2" t="shared"/>
        <v>11821.0</v>
      </c>
      <c r="R39" s="6" t="n">
        <f si="0" t="shared"/>
        <v>9.014888757296337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520.0</v>
      </c>
      <c r="E40" s="5" t="n">
        <v>551.0</v>
      </c>
      <c r="F40" s="5" t="n">
        <v>526.0</v>
      </c>
      <c r="G40" s="5" t="n">
        <v>368.0</v>
      </c>
      <c r="H40" s="5" t="n">
        <v>459.0</v>
      </c>
      <c r="I40" s="5" t="n">
        <v>591.0</v>
      </c>
      <c r="J40" s="5" t="n">
        <v>502.0</v>
      </c>
      <c r="K40" s="5" t="n">
        <v>123.0</v>
      </c>
      <c r="L40" s="5" t="n">
        <v>35.0</v>
      </c>
      <c r="M40" s="5" t="n">
        <v>60.0</v>
      </c>
      <c r="N40" s="11" t="n">
        <f si="5" t="shared"/>
        <v>3735.0</v>
      </c>
      <c r="O40" s="5" t="n">
        <v>46651.0</v>
      </c>
      <c r="P40" s="5" t="n">
        <v>33262.0</v>
      </c>
      <c r="Q40" s="11" t="n">
        <f si="2" t="shared"/>
        <v>3675.0</v>
      </c>
      <c r="R40" s="6" t="n">
        <f si="0" t="shared"/>
        <v>9.050884353741496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45.0</v>
      </c>
      <c r="E41" s="5" t="n">
        <v>62.0</v>
      </c>
      <c r="F41" s="5" t="n">
        <v>55.0</v>
      </c>
      <c r="G41" s="5" t="n">
        <v>53.0</v>
      </c>
      <c r="H41" s="5" t="n">
        <v>69.0</v>
      </c>
      <c r="I41" s="5" t="n">
        <v>94.0</v>
      </c>
      <c r="J41" s="5" t="n">
        <v>143.0</v>
      </c>
      <c r="K41" s="5" t="n">
        <v>33.0</v>
      </c>
      <c r="L41" s="5" t="n">
        <v>9.0</v>
      </c>
      <c r="M41" s="5" t="n">
        <v>26.0</v>
      </c>
      <c r="N41" s="11" t="n">
        <f si="5" t="shared"/>
        <v>589.0</v>
      </c>
      <c r="O41" s="5" t="n">
        <v>19436.0</v>
      </c>
      <c r="P41" s="5" t="n">
        <v>7360.0</v>
      </c>
      <c r="Q41" s="11" t="n">
        <f si="2" t="shared"/>
        <v>563.0</v>
      </c>
      <c r="R41" s="6" t="n">
        <f si="0" t="shared"/>
        <v>13.072824156305506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7.0</v>
      </c>
      <c r="E42" s="5" t="n">
        <f ref="E42:M42" si="9" t="shared">E43-E40-E41</f>
        <v>6.0</v>
      </c>
      <c r="F42" s="5" t="n">
        <f si="9" t="shared"/>
        <v>17.0</v>
      </c>
      <c r="G42" s="5" t="n">
        <f si="9" t="shared"/>
        <v>3.0</v>
      </c>
      <c r="H42" s="5" t="n">
        <f si="9" t="shared"/>
        <v>24.0</v>
      </c>
      <c r="I42" s="5" t="n">
        <f si="9" t="shared"/>
        <v>11.0</v>
      </c>
      <c r="J42" s="5" t="n">
        <f si="9" t="shared"/>
        <v>10.0</v>
      </c>
      <c r="K42" s="5" t="n">
        <f si="9" t="shared"/>
        <v>2.0</v>
      </c>
      <c r="L42" s="5" t="n">
        <f si="9" t="shared"/>
        <v>1.0</v>
      </c>
      <c r="M42" s="5" t="n">
        <f si="9" t="shared"/>
        <v>6.0</v>
      </c>
      <c r="N42" s="11" t="n">
        <f si="5" t="shared"/>
        <v>87.0</v>
      </c>
      <c r="O42" s="5" t="n">
        <f>O43-O40-O41</f>
        <v>2601.0</v>
      </c>
      <c r="P42" s="5" t="n">
        <f>P43-P40-P41</f>
        <v>736.0</v>
      </c>
      <c r="Q42" s="11" t="n">
        <f si="2" t="shared"/>
        <v>81.0</v>
      </c>
      <c r="R42" s="6" t="n">
        <f si="0" t="shared"/>
        <v>9.08641975308642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572.0</v>
      </c>
      <c r="E43" s="5" t="n">
        <v>619.0</v>
      </c>
      <c r="F43" s="5" t="n">
        <v>598.0</v>
      </c>
      <c r="G43" s="5" t="n">
        <v>424.0</v>
      </c>
      <c r="H43" s="5" t="n">
        <v>552.0</v>
      </c>
      <c r="I43" s="5" t="n">
        <v>696.0</v>
      </c>
      <c r="J43" s="5" t="n">
        <v>655.0</v>
      </c>
      <c r="K43" s="5" t="n">
        <v>158.0</v>
      </c>
      <c r="L43" s="5" t="n">
        <v>45.0</v>
      </c>
      <c r="M43" s="5" t="n">
        <v>92.0</v>
      </c>
      <c r="N43" s="11" t="n">
        <f si="5" t="shared"/>
        <v>4411.0</v>
      </c>
      <c r="O43" s="5" t="n">
        <v>68688.0</v>
      </c>
      <c r="P43" s="5" t="n">
        <v>41358.0</v>
      </c>
      <c r="Q43" s="11" t="n">
        <f si="2" t="shared"/>
        <v>4319.0</v>
      </c>
      <c r="R43" s="6" t="n">
        <f si="0" t="shared"/>
        <v>9.575827737902292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18.0</v>
      </c>
      <c r="E44" s="8" t="n">
        <v>19.0</v>
      </c>
      <c r="F44" s="8" t="n">
        <v>14.0</v>
      </c>
      <c r="G44" s="8" t="n">
        <v>13.0</v>
      </c>
      <c r="H44" s="8" t="n">
        <v>23.0</v>
      </c>
      <c r="I44" s="8" t="n">
        <v>42.0</v>
      </c>
      <c r="J44" s="8" t="n">
        <v>27.0</v>
      </c>
      <c r="K44" s="8" t="n">
        <v>22.0</v>
      </c>
      <c r="L44" s="8" t="n">
        <v>6.0</v>
      </c>
      <c r="M44" s="8" t="n">
        <v>33.0</v>
      </c>
      <c r="N44" s="11" t="n">
        <f si="5" t="shared"/>
        <v>217.0</v>
      </c>
      <c r="O44" s="8" t="n">
        <v>12959.0</v>
      </c>
      <c r="P44" s="8" t="n">
        <v>2827.0</v>
      </c>
      <c r="Q44" s="11" t="n">
        <f si="2" t="shared"/>
        <v>184.0</v>
      </c>
      <c r="R44" s="6" t="n">
        <f si="0" t="shared"/>
        <v>15.36413043478261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4.0</v>
      </c>
      <c r="E45" s="8" t="n">
        <f ref="E45:M45" si="10" t="shared">E46-E44</f>
        <v>13.0</v>
      </c>
      <c r="F45" s="8" t="n">
        <f si="10" t="shared"/>
        <v>16.0</v>
      </c>
      <c r="G45" s="8" t="n">
        <f si="10" t="shared"/>
        <v>27.0</v>
      </c>
      <c r="H45" s="8" t="n">
        <f si="10" t="shared"/>
        <v>37.0</v>
      </c>
      <c r="I45" s="8" t="n">
        <f si="10" t="shared"/>
        <v>36.0</v>
      </c>
      <c r="J45" s="8" t="n">
        <f si="10" t="shared"/>
        <v>11.0</v>
      </c>
      <c r="K45" s="8" t="n">
        <f si="10" t="shared"/>
        <v>4.0</v>
      </c>
      <c r="L45" s="8" t="n">
        <f si="10" t="shared"/>
        <v>4.0</v>
      </c>
      <c r="M45" s="8" t="n">
        <f si="10" t="shared"/>
        <v>15.0</v>
      </c>
      <c r="N45" s="11" t="n">
        <f si="5" t="shared"/>
        <v>167.0</v>
      </c>
      <c r="O45" s="8" t="n">
        <f>O46-O44</f>
        <v>11568.0</v>
      </c>
      <c r="P45" s="8" t="n">
        <f>P46-P44</f>
        <v>1589.0</v>
      </c>
      <c r="Q45" s="11" t="n">
        <f si="2" t="shared"/>
        <v>152.0</v>
      </c>
      <c r="R45" s="6" t="n">
        <f si="0" t="shared"/>
        <v>10.453947368421053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22.0</v>
      </c>
      <c r="E46" s="8" t="n">
        <v>32.0</v>
      </c>
      <c r="F46" s="8" t="n">
        <v>30.0</v>
      </c>
      <c r="G46" s="8" t="n">
        <v>40.0</v>
      </c>
      <c r="H46" s="8" t="n">
        <v>60.0</v>
      </c>
      <c r="I46" s="8" t="n">
        <v>78.0</v>
      </c>
      <c r="J46" s="8" t="n">
        <v>38.0</v>
      </c>
      <c r="K46" s="8" t="n">
        <v>26.0</v>
      </c>
      <c r="L46" s="8" t="n">
        <v>10.0</v>
      </c>
      <c r="M46" s="8" t="n">
        <v>48.0</v>
      </c>
      <c r="N46" s="11" t="n">
        <f si="5" t="shared"/>
        <v>384.0</v>
      </c>
      <c r="O46" s="8" t="n">
        <v>24527.0</v>
      </c>
      <c r="P46" s="8" t="n">
        <v>4416.0</v>
      </c>
      <c r="Q46" s="11" t="n">
        <f si="2" t="shared"/>
        <v>336.0</v>
      </c>
      <c r="R46" s="6" t="n">
        <f si="0" t="shared"/>
        <v>13.142857142857142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232.0</v>
      </c>
      <c r="E47" s="5" t="n">
        <v>215.0</v>
      </c>
      <c r="F47" s="5" t="n">
        <v>27.0</v>
      </c>
      <c r="G47" s="5" t="n">
        <v>10.0</v>
      </c>
      <c r="H47" s="5" t="n">
        <v>19.0</v>
      </c>
      <c r="I47" s="5" t="n">
        <v>41.0</v>
      </c>
      <c r="J47" s="5" t="n">
        <v>36.0</v>
      </c>
      <c r="K47" s="5" t="n">
        <v>13.0</v>
      </c>
      <c r="L47" s="5" t="n">
        <v>25.0</v>
      </c>
      <c r="M47" s="5" t="n">
        <v>32.0</v>
      </c>
      <c r="N47" s="11" t="n">
        <f si="5" t="shared"/>
        <v>650.0</v>
      </c>
      <c r="O47" s="5" t="n">
        <v>17828.0</v>
      </c>
      <c r="P47" s="5" t="n">
        <v>4596.0</v>
      </c>
      <c r="Q47" s="11" t="n">
        <f si="2" t="shared"/>
        <v>618.0</v>
      </c>
      <c r="R47" s="6" t="n">
        <f si="0" t="shared"/>
        <v>7.436893203883495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13075.0</v>
      </c>
      <c r="E48" s="5" t="n">
        <f ref="E48:M48" si="11" t="shared">E47+E46+E43+E39+E25+E18</f>
        <v>46337.0</v>
      </c>
      <c r="F48" s="5" t="n">
        <f si="11" t="shared"/>
        <v>70711.0</v>
      </c>
      <c r="G48" s="5" t="n">
        <f si="11" t="shared"/>
        <v>29523.0</v>
      </c>
      <c r="H48" s="5" t="n">
        <f si="11" t="shared"/>
        <v>48675.0</v>
      </c>
      <c r="I48" s="5" t="n">
        <f si="11" t="shared"/>
        <v>24355.0</v>
      </c>
      <c r="J48" s="5" t="n">
        <f si="11" t="shared"/>
        <v>15989.0</v>
      </c>
      <c r="K48" s="5" t="n">
        <f si="11" t="shared"/>
        <v>6505.0</v>
      </c>
      <c r="L48" s="5" t="n">
        <f si="11" t="shared"/>
        <v>2569.0</v>
      </c>
      <c r="M48" s="5" t="n">
        <f si="11" t="shared"/>
        <v>24094.0</v>
      </c>
      <c r="N48" s="11" t="n">
        <f si="5" t="shared"/>
        <v>281833.0</v>
      </c>
      <c r="O48" s="5" t="n">
        <f>O47+O46+O43+O39+O25+O18</f>
        <v>1.5561846E7</v>
      </c>
      <c r="P48" s="5" t="n">
        <f>P47+P46+P43+P39+P25+P18</f>
        <v>1833661.0</v>
      </c>
      <c r="Q48" s="11" t="n">
        <f si="2" t="shared"/>
        <v>257739.0</v>
      </c>
      <c r="R48" s="6" t="n">
        <f si="0" t="shared"/>
        <v>7.114410314310213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4.639272193107265</v>
      </c>
      <c r="E49" s="6" t="n">
        <f ref="E49" si="13" t="shared">E48/$N$48*100</f>
        <v>16.44129679632974</v>
      </c>
      <c r="F49" s="6" t="n">
        <f ref="F49" si="14" t="shared">F48/$N$48*100</f>
        <v>25.08968076839831</v>
      </c>
      <c r="G49" s="6" t="n">
        <f ref="G49" si="15" t="shared">G48/$N$48*100</f>
        <v>10.475352425017652</v>
      </c>
      <c r="H49" s="6" t="n">
        <f ref="H49" si="16" t="shared">H48/$N$48*100</f>
        <v>17.270866080267393</v>
      </c>
      <c r="I49" s="6" t="n">
        <f ref="I49" si="17" t="shared">I48/$N$48*100</f>
        <v>8.641642391061373</v>
      </c>
      <c r="J49" s="6" t="n">
        <f ref="J49" si="18" t="shared">J48/$N$48*100</f>
        <v>5.6732178275787435</v>
      </c>
      <c r="K49" s="6" t="n">
        <f ref="K49" si="19" t="shared">K48/$N$48*100</f>
        <v>2.3081044448308043</v>
      </c>
      <c r="L49" s="6" t="n">
        <f ref="L49" si="20" t="shared">L48/$N$48*100</f>
        <v>0.9115327161829879</v>
      </c>
      <c r="M49" s="6" t="n">
        <f ref="M49" si="21" t="shared">M48/$N$48*100</f>
        <v>8.549034357225734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