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<sst xmlns="http://schemas.openxmlformats.org/spreadsheetml/2006/main" count="118" uniqueCount="73">
  <si>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</si>
  <si>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</si>
  <si>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</si>
  <si>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</si>
  <si>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</si>
  <si>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</si>
  <si>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</si>
  <si>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</si>
  <si>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</si>
  <si>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</si>
  <si>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</si>
  <si>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</si>
  <si>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</si>
  <si>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</si>
  <si>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</si>
  <si>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</si>
  <si>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</si>
  <si>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</si>
  <si>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</si>
  <si>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</si>
  <si>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</si>
  <si>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</si>
  <si>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</si>
  <si>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</si>
  <si>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</si>
  <si>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</si>
  <si>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</si>
  <si>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</si>
  <si>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</si>
  <si>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</si>
  <si>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</si>
  <si>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</si>
  <si>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</si>
  <si>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</si>
  <si>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</si>
  <si>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</si>
  <si>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</si>
  <si>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</si>
  <si>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</si>
  <si>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</si>
  <si>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</si>
  <si>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</si>
  <si>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</si>
  <si>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</si>
  <si>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</si>
  <si>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</si>
  <si>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</si>
  <si>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</si>
  <si>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</si>
  <si>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</si>
  <si>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</si>
  <si>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</si>
  <si>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</si>
  <si>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</si>
  <si>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</si>
  <si>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</si>
  <si>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</si>
  <si>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</si>
  <si>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</si>
  <si>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</si>
  <si>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</si>
  <si>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</si>
  <si>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</si>
  <si>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</si>
  <si>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</si>
  <si>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</si>
  <si>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</si>
  <si>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</si>
  <si>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</si>
  <si>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</si>
  <si>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</si>
  <si>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98年5月來臺旅客人次～按停留夜數分
Table 1-8  Visitor Arrivals  by Length of Stay,
May,2009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</si>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</sst>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2243.0</v>
      </c>
      <c r="E3" s="4" t="n">
        <v>11173.0</v>
      </c>
      <c r="F3" s="4" t="n">
        <v>25840.0</v>
      </c>
      <c r="G3" s="4" t="n">
        <v>14419.0</v>
      </c>
      <c r="H3" s="4" t="n">
        <v>8131.0</v>
      </c>
      <c r="I3" s="4" t="n">
        <v>1617.0</v>
      </c>
      <c r="J3" s="4" t="n">
        <v>461.0</v>
      </c>
      <c r="K3" s="4" t="n">
        <v>282.0</v>
      </c>
      <c r="L3" s="4" t="n">
        <v>308.0</v>
      </c>
      <c r="M3" s="4" t="n">
        <v>359.0</v>
      </c>
      <c r="N3" s="11" t="n">
        <f>SUM(D3:M3)</f>
        <v>64833.0</v>
      </c>
      <c r="O3" s="4" t="n">
        <v>336648.0</v>
      </c>
      <c r="P3" s="4" t="n">
        <v>270561.0</v>
      </c>
      <c r="Q3" s="11" t="n">
        <f>SUM(D3:L3)</f>
        <v>64474.0</v>
      </c>
      <c r="R3" s="6" t="n">
        <f ref="R3:R48" si="0" t="shared">IF(P3&lt;&gt;0,P3/SUM(D3:L3),0)</f>
        <v>4.196435772559481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893.0</v>
      </c>
      <c r="E4" s="5" t="n">
        <v>4126.0</v>
      </c>
      <c r="F4" s="5" t="n">
        <v>1528.0</v>
      </c>
      <c r="G4" s="5" t="n">
        <v>11774.0</v>
      </c>
      <c r="H4" s="5" t="n">
        <v>83885.0</v>
      </c>
      <c r="I4" s="5" t="n">
        <v>6210.0</v>
      </c>
      <c r="J4" s="5" t="n">
        <v>1133.0</v>
      </c>
      <c r="K4" s="5" t="n">
        <v>1180.0</v>
      </c>
      <c r="L4" s="5" t="n">
        <v>796.0</v>
      </c>
      <c r="M4" s="5" t="n">
        <v>4234.0</v>
      </c>
      <c r="N4" s="11" t="n">
        <f ref="N4:N14" si="1" t="shared">SUM(D4:M4)</f>
        <v>115759.0</v>
      </c>
      <c r="O4" s="5" t="n">
        <v>2593704.0</v>
      </c>
      <c r="P4" s="5" t="n">
        <v>800567.0</v>
      </c>
      <c r="Q4" s="11" t="n">
        <f ref="Q4:Q48" si="2" t="shared">SUM(D4:L4)</f>
        <v>111525.0</v>
      </c>
      <c r="R4" s="6" t="n">
        <f si="0" t="shared"/>
        <v>7.178363595606366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2492.0</v>
      </c>
      <c r="E5" s="5" t="n">
        <v>17271.0</v>
      </c>
      <c r="F5" s="5" t="n">
        <v>28531.0</v>
      </c>
      <c r="G5" s="5" t="n">
        <v>11546.0</v>
      </c>
      <c r="H5" s="5" t="n">
        <v>6301.0</v>
      </c>
      <c r="I5" s="5" t="n">
        <v>3312.0</v>
      </c>
      <c r="J5" s="5" t="n">
        <v>1679.0</v>
      </c>
      <c r="K5" s="5" t="n">
        <v>1098.0</v>
      </c>
      <c r="L5" s="5" t="n">
        <v>624.0</v>
      </c>
      <c r="M5" s="5" t="n">
        <v>1025.0</v>
      </c>
      <c r="N5" s="11" t="n">
        <f si="1" t="shared"/>
        <v>73879.0</v>
      </c>
      <c r="O5" s="5" t="n">
        <v>560762.0</v>
      </c>
      <c r="P5" s="5" t="n">
        <v>372324.0</v>
      </c>
      <c r="Q5" s="11" t="n">
        <f si="2" t="shared"/>
        <v>72854.0</v>
      </c>
      <c r="R5" s="6" t="n">
        <f si="0" t="shared"/>
        <v>5.110549866857002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1251.0</v>
      </c>
      <c r="E6" s="5" t="n">
        <v>3499.0</v>
      </c>
      <c r="F6" s="5" t="n">
        <v>6339.0</v>
      </c>
      <c r="G6" s="5" t="n">
        <v>1428.0</v>
      </c>
      <c r="H6" s="5" t="n">
        <v>891.0</v>
      </c>
      <c r="I6" s="5" t="n">
        <v>491.0</v>
      </c>
      <c r="J6" s="5" t="n">
        <v>409.0</v>
      </c>
      <c r="K6" s="5" t="n">
        <v>133.0</v>
      </c>
      <c r="L6" s="5" t="n">
        <v>121.0</v>
      </c>
      <c r="M6" s="5" t="n">
        <v>303.0</v>
      </c>
      <c r="N6" s="11" t="n">
        <f si="1" t="shared"/>
        <v>14865.0</v>
      </c>
      <c r="O6" s="5" t="n">
        <v>135446.0</v>
      </c>
      <c r="P6" s="5" t="n">
        <v>68361.0</v>
      </c>
      <c r="Q6" s="11" t="n">
        <f si="2" t="shared"/>
        <v>14562.0</v>
      </c>
      <c r="R6" s="6" t="n">
        <f si="0" t="shared"/>
        <v>4.69447878038731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116.0</v>
      </c>
      <c r="E7" s="5" t="n">
        <v>137.0</v>
      </c>
      <c r="F7" s="5" t="n">
        <v>187.0</v>
      </c>
      <c r="G7" s="5" t="n">
        <v>144.0</v>
      </c>
      <c r="H7" s="5" t="n">
        <v>197.0</v>
      </c>
      <c r="I7" s="5" t="n">
        <v>139.0</v>
      </c>
      <c r="J7" s="5" t="n">
        <v>75.0</v>
      </c>
      <c r="K7" s="5" t="n">
        <v>87.0</v>
      </c>
      <c r="L7" s="5" t="n">
        <v>38.0</v>
      </c>
      <c r="M7" s="5" t="n">
        <v>139.0</v>
      </c>
      <c r="N7" s="11" t="n">
        <f si="1" t="shared"/>
        <v>1259.0</v>
      </c>
      <c r="O7" s="5" t="n">
        <v>48187.0</v>
      </c>
      <c r="P7" s="5" t="n">
        <v>12973.0</v>
      </c>
      <c r="Q7" s="11" t="n">
        <f si="2" t="shared"/>
        <v>1120.0</v>
      </c>
      <c r="R7" s="6" t="n">
        <f si="0" t="shared"/>
        <v>11.583035714285714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61.0</v>
      </c>
      <c r="E8" s="5" t="n">
        <v>141.0</v>
      </c>
      <c r="F8" s="5" t="n">
        <v>145.0</v>
      </c>
      <c r="G8" s="5" t="n">
        <v>111.0</v>
      </c>
      <c r="H8" s="5" t="n">
        <v>229.0</v>
      </c>
      <c r="I8" s="5" t="n">
        <v>116.0</v>
      </c>
      <c r="J8" s="5" t="n">
        <v>29.0</v>
      </c>
      <c r="K8" s="5" t="n">
        <v>18.0</v>
      </c>
      <c r="L8" s="5" t="n">
        <v>7.0</v>
      </c>
      <c r="M8" s="5" t="n">
        <v>40.0</v>
      </c>
      <c r="N8" s="11" t="n">
        <f si="1" t="shared"/>
        <v>897.0</v>
      </c>
      <c r="O8" s="5" t="n">
        <v>15517.0</v>
      </c>
      <c r="P8" s="5" t="n">
        <v>5717.0</v>
      </c>
      <c r="Q8" s="11" t="n">
        <f si="2" t="shared"/>
        <v>857.0</v>
      </c>
      <c r="R8" s="6" t="n">
        <f si="0" t="shared"/>
        <v>6.670945157526254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214.0</v>
      </c>
      <c r="E9" s="5" t="n">
        <v>466.0</v>
      </c>
      <c r="F9" s="5" t="n">
        <v>791.0</v>
      </c>
      <c r="G9" s="5" t="n">
        <v>1234.0</v>
      </c>
      <c r="H9" s="5" t="n">
        <v>4117.0</v>
      </c>
      <c r="I9" s="5" t="n">
        <v>1113.0</v>
      </c>
      <c r="J9" s="5" t="n">
        <v>449.0</v>
      </c>
      <c r="K9" s="5" t="n">
        <v>121.0</v>
      </c>
      <c r="L9" s="5" t="n">
        <v>111.0</v>
      </c>
      <c r="M9" s="5" t="n">
        <v>336.0</v>
      </c>
      <c r="N9" s="11" t="n">
        <f si="1" t="shared"/>
        <v>8952.0</v>
      </c>
      <c r="O9" s="5" t="n">
        <v>152162.0</v>
      </c>
      <c r="P9" s="5" t="n">
        <v>69705.0</v>
      </c>
      <c r="Q9" s="11" t="n">
        <f si="2" t="shared"/>
        <v>8616.0</v>
      </c>
      <c r="R9" s="6" t="n">
        <f si="0" t="shared"/>
        <v>8.090181058495821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434.0</v>
      </c>
      <c r="E10" s="5" t="n">
        <v>1080.0</v>
      </c>
      <c r="F10" s="5" t="n">
        <v>1719.0</v>
      </c>
      <c r="G10" s="5" t="n">
        <v>2263.0</v>
      </c>
      <c r="H10" s="5" t="n">
        <v>5754.0</v>
      </c>
      <c r="I10" s="5" t="n">
        <v>2110.0</v>
      </c>
      <c r="J10" s="5" t="n">
        <v>1124.0</v>
      </c>
      <c r="K10" s="5" t="n">
        <v>176.0</v>
      </c>
      <c r="L10" s="5" t="n">
        <v>45.0</v>
      </c>
      <c r="M10" s="5" t="n">
        <v>119.0</v>
      </c>
      <c r="N10" s="11" t="n">
        <f si="1" t="shared"/>
        <v>14824.0</v>
      </c>
      <c r="O10" s="5" t="n">
        <v>134810.0</v>
      </c>
      <c r="P10" s="5" t="n">
        <v>107951.0</v>
      </c>
      <c r="Q10" s="11" t="n">
        <f si="2" t="shared"/>
        <v>14705.0</v>
      </c>
      <c r="R10" s="6" t="n">
        <f si="0" t="shared"/>
        <v>7.341108466507991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178.0</v>
      </c>
      <c r="E11" s="5" t="n">
        <v>275.0</v>
      </c>
      <c r="F11" s="5" t="n">
        <v>212.0</v>
      </c>
      <c r="G11" s="5" t="n">
        <v>266.0</v>
      </c>
      <c r="H11" s="5" t="n">
        <v>497.0</v>
      </c>
      <c r="I11" s="5" t="n">
        <v>481.0</v>
      </c>
      <c r="J11" s="5" t="n">
        <v>386.0</v>
      </c>
      <c r="K11" s="5" t="n">
        <v>299.0</v>
      </c>
      <c r="L11" s="5" t="n">
        <v>138.0</v>
      </c>
      <c r="M11" s="5" t="n">
        <v>4163.0</v>
      </c>
      <c r="N11" s="11" t="n">
        <f si="1" t="shared"/>
        <v>6895.0</v>
      </c>
      <c r="O11" s="5" t="n">
        <v>3358710.0</v>
      </c>
      <c r="P11" s="5" t="n">
        <v>44217.0</v>
      </c>
      <c r="Q11" s="11" t="n">
        <f si="2" t="shared"/>
        <v>2732.0</v>
      </c>
      <c r="R11" s="6" t="n">
        <f si="0" t="shared"/>
        <v>16.18484626647145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348.0</v>
      </c>
      <c r="E12" s="5" t="n">
        <v>242.0</v>
      </c>
      <c r="F12" s="5" t="n">
        <v>363.0</v>
      </c>
      <c r="G12" s="5" t="n">
        <v>389.0</v>
      </c>
      <c r="H12" s="5" t="n">
        <v>605.0</v>
      </c>
      <c r="I12" s="5" t="n">
        <v>468.0</v>
      </c>
      <c r="J12" s="5" t="n">
        <v>511.0</v>
      </c>
      <c r="K12" s="5" t="n">
        <v>358.0</v>
      </c>
      <c r="L12" s="5" t="n">
        <v>136.0</v>
      </c>
      <c r="M12" s="5" t="n">
        <v>3383.0</v>
      </c>
      <c r="N12" s="11" t="n">
        <f si="1" t="shared"/>
        <v>6803.0</v>
      </c>
      <c r="O12" s="5" t="n">
        <v>2235475.0</v>
      </c>
      <c r="P12" s="5" t="n">
        <v>50140.0</v>
      </c>
      <c r="Q12" s="11" t="n">
        <f si="2" t="shared"/>
        <v>3420.0</v>
      </c>
      <c r="R12" s="6" t="n">
        <f si="0" t="shared"/>
        <v>14.660818713450292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105.0</v>
      </c>
      <c r="E13" s="5" t="n">
        <v>397.0</v>
      </c>
      <c r="F13" s="5" t="n">
        <v>401.0</v>
      </c>
      <c r="G13" s="5" t="n">
        <v>474.0</v>
      </c>
      <c r="H13" s="5" t="n">
        <v>697.0</v>
      </c>
      <c r="I13" s="5" t="n">
        <v>333.0</v>
      </c>
      <c r="J13" s="5" t="n">
        <v>305.0</v>
      </c>
      <c r="K13" s="5" t="n">
        <v>338.0</v>
      </c>
      <c r="L13" s="5" t="n">
        <v>109.0</v>
      </c>
      <c r="M13" s="5" t="n">
        <v>3437.0</v>
      </c>
      <c r="N13" s="11" t="n">
        <f si="1" t="shared"/>
        <v>6596.0</v>
      </c>
      <c r="O13" s="5" t="n">
        <v>2265722.0</v>
      </c>
      <c r="P13" s="5" t="n">
        <v>41977.0</v>
      </c>
      <c r="Q13" s="11" t="n">
        <f si="2" t="shared"/>
        <v>3159.0</v>
      </c>
      <c r="R13" s="6" t="n">
        <f si="0" t="shared"/>
        <v>13.2880658436214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72.0</v>
      </c>
      <c r="E14" s="5" t="n">
        <v>64.0</v>
      </c>
      <c r="F14" s="5" t="n">
        <v>142.0</v>
      </c>
      <c r="G14" s="5" t="n">
        <v>259.0</v>
      </c>
      <c r="H14" s="5" t="n">
        <v>352.0</v>
      </c>
      <c r="I14" s="5" t="n">
        <v>331.0</v>
      </c>
      <c r="J14" s="5" t="n">
        <v>383.0</v>
      </c>
      <c r="K14" s="5" t="n">
        <v>181.0</v>
      </c>
      <c r="L14" s="5" t="n">
        <v>203.0</v>
      </c>
      <c r="M14" s="5" t="n">
        <v>3133.0</v>
      </c>
      <c r="N14" s="11" t="n">
        <f si="1" t="shared"/>
        <v>5120.0</v>
      </c>
      <c r="O14" s="5" t="n">
        <v>2222098.0</v>
      </c>
      <c r="P14" s="5" t="n">
        <v>42101.0</v>
      </c>
      <c r="Q14" s="11" t="n">
        <f si="2" t="shared"/>
        <v>1987.0</v>
      </c>
      <c r="R14" s="6" t="n">
        <f si="0" t="shared"/>
        <v>21.188223452440866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33.0</v>
      </c>
      <c r="E15" s="5" t="n">
        <f ref="E15:M15" si="3" t="shared">E16-E9-E10-E11-E12-E13-E14</f>
        <v>9.0</v>
      </c>
      <c r="F15" s="5" t="n">
        <f si="3" t="shared"/>
        <v>11.0</v>
      </c>
      <c r="G15" s="5" t="n">
        <f si="3" t="shared"/>
        <v>14.0</v>
      </c>
      <c r="H15" s="5" t="n">
        <f si="3" t="shared"/>
        <v>63.0</v>
      </c>
      <c r="I15" s="5" t="n">
        <f si="3" t="shared"/>
        <v>39.0</v>
      </c>
      <c r="J15" s="5" t="n">
        <f si="3" t="shared"/>
        <v>30.0</v>
      </c>
      <c r="K15" s="5" t="n">
        <f si="3" t="shared"/>
        <v>19.0</v>
      </c>
      <c r="L15" s="5" t="n">
        <f si="3" t="shared"/>
        <v>14.0</v>
      </c>
      <c r="M15" s="5" t="n">
        <f si="3" t="shared"/>
        <v>79.0</v>
      </c>
      <c r="N15" s="5" t="n">
        <f ref="N15" si="4" t="shared">N16-N9-N10-N11-N12-N13-N14</f>
        <v>311.0</v>
      </c>
      <c r="O15" s="5" t="n">
        <f>O16-O9-O10-O11-O12-O13-O14</f>
        <v>44538.0</v>
      </c>
      <c r="P15" s="5" t="n">
        <f>P16-P9-P10-P11-P12-P13-P14</f>
        <v>3651.0</v>
      </c>
      <c r="Q15" s="11" t="n">
        <f si="2" t="shared"/>
        <v>232.0</v>
      </c>
      <c r="R15" s="6" t="n">
        <f si="0" t="shared"/>
        <v>15.737068965517242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1384.0</v>
      </c>
      <c r="E16" s="5" t="n">
        <v>2533.0</v>
      </c>
      <c r="F16" s="5" t="n">
        <v>3639.0</v>
      </c>
      <c r="G16" s="5" t="n">
        <v>4899.0</v>
      </c>
      <c r="H16" s="5" t="n">
        <v>12085.0</v>
      </c>
      <c r="I16" s="5" t="n">
        <v>4875.0</v>
      </c>
      <c r="J16" s="5" t="n">
        <v>3188.0</v>
      </c>
      <c r="K16" s="5" t="n">
        <v>1492.0</v>
      </c>
      <c r="L16" s="5" t="n">
        <v>756.0</v>
      </c>
      <c r="M16" s="5" t="n">
        <v>14650.0</v>
      </c>
      <c r="N16" s="11" t="n">
        <f ref="N16:N48" si="5" t="shared">SUM(D16:M16)</f>
        <v>49501.0</v>
      </c>
      <c r="O16" s="5" t="n">
        <v>1.0413515E7</v>
      </c>
      <c r="P16" s="5" t="n">
        <v>359742.0</v>
      </c>
      <c r="Q16" s="11" t="n">
        <f si="2" t="shared"/>
        <v>34851.0</v>
      </c>
      <c r="R16" s="6" t="n">
        <f si="0" t="shared"/>
        <v>10.322286304553671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94.0</v>
      </c>
      <c r="E17" s="5" t="n">
        <f ref="E17:M17" si="6" t="shared">E18-E16-E3-E4-E5-E6-E7-E8</f>
        <v>139.0</v>
      </c>
      <c r="F17" s="5" t="n">
        <f si="6" t="shared"/>
        <v>192.0</v>
      </c>
      <c r="G17" s="5" t="n">
        <f si="6" t="shared"/>
        <v>188.0</v>
      </c>
      <c r="H17" s="5" t="n">
        <f si="6" t="shared"/>
        <v>485.0</v>
      </c>
      <c r="I17" s="5" t="n">
        <f si="6" t="shared"/>
        <v>757.0</v>
      </c>
      <c r="J17" s="5" t="n">
        <f si="6" t="shared"/>
        <v>792.0</v>
      </c>
      <c r="K17" s="5" t="n">
        <f si="6" t="shared"/>
        <v>830.0</v>
      </c>
      <c r="L17" s="5" t="n">
        <f si="6" t="shared"/>
        <v>292.0</v>
      </c>
      <c r="M17" s="5" t="n">
        <f si="6" t="shared"/>
        <v>892.0</v>
      </c>
      <c r="N17" s="11" t="n">
        <f si="5" t="shared"/>
        <v>4661.0</v>
      </c>
      <c r="O17" s="5" t="n">
        <f>O18-O16-O3-O4-O5-O6-O7-O8</f>
        <v>444335.0</v>
      </c>
      <c r="P17" s="5" t="n">
        <f>P18-P16-P3-P4-P5-P6-P7-P8</f>
        <v>89757.0</v>
      </c>
      <c r="Q17" s="11" t="n">
        <f si="2" t="shared"/>
        <v>3769.0</v>
      </c>
      <c r="R17" s="6" t="n">
        <f si="0" t="shared"/>
        <v>23.814539665693818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8534.0</v>
      </c>
      <c r="E18" s="5" t="n">
        <v>39019.0</v>
      </c>
      <c r="F18" s="5" t="n">
        <v>66401.0</v>
      </c>
      <c r="G18" s="5" t="n">
        <v>44509.0</v>
      </c>
      <c r="H18" s="5" t="n">
        <v>112204.0</v>
      </c>
      <c r="I18" s="5" t="n">
        <v>17517.0</v>
      </c>
      <c r="J18" s="5" t="n">
        <v>7766.0</v>
      </c>
      <c r="K18" s="5" t="n">
        <v>5120.0</v>
      </c>
      <c r="L18" s="5" t="n">
        <v>2942.0</v>
      </c>
      <c r="M18" s="5" t="n">
        <v>21642.0</v>
      </c>
      <c r="N18" s="11" t="n">
        <f si="5" t="shared"/>
        <v>325654.0</v>
      </c>
      <c r="O18" s="5" t="n">
        <v>1.4548114E7</v>
      </c>
      <c r="P18" s="5" t="n">
        <v>1980002.0</v>
      </c>
      <c r="Q18" s="11" t="n">
        <f si="2" t="shared"/>
        <v>304012.0</v>
      </c>
      <c r="R18" s="6" t="n">
        <f si="0" t="shared"/>
        <v>6.512907385234794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223.0</v>
      </c>
      <c r="E19" s="5" t="n">
        <v>659.0</v>
      </c>
      <c r="F19" s="5" t="n">
        <v>883.0</v>
      </c>
      <c r="G19" s="5" t="n">
        <v>587.0</v>
      </c>
      <c r="H19" s="5" t="n">
        <v>777.0</v>
      </c>
      <c r="I19" s="5" t="n">
        <v>683.0</v>
      </c>
      <c r="J19" s="5" t="n">
        <v>517.0</v>
      </c>
      <c r="K19" s="5" t="n">
        <v>132.0</v>
      </c>
      <c r="L19" s="5" t="n">
        <v>54.0</v>
      </c>
      <c r="M19" s="5" t="n">
        <v>249.0</v>
      </c>
      <c r="N19" s="11" t="n">
        <f si="5" t="shared"/>
        <v>4764.0</v>
      </c>
      <c r="O19" s="5" t="n">
        <v>88360.0</v>
      </c>
      <c r="P19" s="5" t="n">
        <v>41267.0</v>
      </c>
      <c r="Q19" s="11" t="n">
        <f si="2" t="shared"/>
        <v>4515.0</v>
      </c>
      <c r="R19" s="6" t="n">
        <f si="0" t="shared"/>
        <v>9.139977851605758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2015.0</v>
      </c>
      <c r="E20" s="5" t="n">
        <v>2635.0</v>
      </c>
      <c r="F20" s="5" t="n">
        <v>3148.0</v>
      </c>
      <c r="G20" s="5" t="n">
        <v>2568.0</v>
      </c>
      <c r="H20" s="5" t="n">
        <v>5336.0</v>
      </c>
      <c r="I20" s="5" t="n">
        <v>5704.0</v>
      </c>
      <c r="J20" s="5" t="n">
        <v>3046.0</v>
      </c>
      <c r="K20" s="5" t="n">
        <v>1009.0</v>
      </c>
      <c r="L20" s="5" t="n">
        <v>256.0</v>
      </c>
      <c r="M20" s="5" t="n">
        <v>823.0</v>
      </c>
      <c r="N20" s="11" t="n">
        <f si="5" t="shared"/>
        <v>26540.0</v>
      </c>
      <c r="O20" s="5" t="n">
        <v>446730.0</v>
      </c>
      <c r="P20" s="5" t="n">
        <v>254535.0</v>
      </c>
      <c r="Q20" s="11" t="n">
        <f si="2" t="shared"/>
        <v>25717.0</v>
      </c>
      <c r="R20" s="6" t="n">
        <f si="0" t="shared"/>
        <v>9.897538593148502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2.0</v>
      </c>
      <c r="E21" s="5" t="n">
        <v>4.0</v>
      </c>
      <c r="F21" s="5" t="n">
        <v>8.0</v>
      </c>
      <c r="G21" s="5" t="n">
        <v>2.0</v>
      </c>
      <c r="H21" s="5" t="n">
        <v>19.0</v>
      </c>
      <c r="I21" s="5" t="n">
        <v>13.0</v>
      </c>
      <c r="J21" s="5" t="n">
        <v>11.0</v>
      </c>
      <c r="K21" s="5" t="n">
        <v>3.0</v>
      </c>
      <c r="L21" s="5" t="n">
        <v>3.0</v>
      </c>
      <c r="M21" s="5" t="n">
        <v>8.0</v>
      </c>
      <c r="N21" s="11" t="n">
        <f si="5" t="shared"/>
        <v>73.0</v>
      </c>
      <c r="O21" s="5" t="n">
        <v>2625.0</v>
      </c>
      <c r="P21" s="5" t="n">
        <v>965.0</v>
      </c>
      <c r="Q21" s="11" t="n">
        <f si="2" t="shared"/>
        <v>65.0</v>
      </c>
      <c r="R21" s="6" t="n">
        <f si="0" t="shared"/>
        <v>14.846153846153847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14.0</v>
      </c>
      <c r="E22" s="5" t="n">
        <v>12.0</v>
      </c>
      <c r="F22" s="5" t="n">
        <v>27.0</v>
      </c>
      <c r="G22" s="5" t="n">
        <v>18.0</v>
      </c>
      <c r="H22" s="5" t="n">
        <v>39.0</v>
      </c>
      <c r="I22" s="5" t="n">
        <v>34.0</v>
      </c>
      <c r="J22" s="5" t="n">
        <v>9.0</v>
      </c>
      <c r="K22" s="5" t="n">
        <v>10.0</v>
      </c>
      <c r="L22" s="5" t="n">
        <v>5.0</v>
      </c>
      <c r="M22" s="5" t="n">
        <v>21.0</v>
      </c>
      <c r="N22" s="11" t="n">
        <f si="5" t="shared"/>
        <v>189.0</v>
      </c>
      <c r="O22" s="5" t="n">
        <v>7657.0</v>
      </c>
      <c r="P22" s="5" t="n">
        <v>1777.0</v>
      </c>
      <c r="Q22" s="11" t="n">
        <f si="2" t="shared"/>
        <v>168.0</v>
      </c>
      <c r="R22" s="6" t="n">
        <f si="0" t="shared"/>
        <v>10.577380952380953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7.0</v>
      </c>
      <c r="F23" s="5" t="n">
        <v>3.0</v>
      </c>
      <c r="G23" s="5" t="n">
        <v>6.0</v>
      </c>
      <c r="H23" s="5" t="n">
        <v>8.0</v>
      </c>
      <c r="I23" s="5" t="n">
        <v>5.0</v>
      </c>
      <c r="J23" s="5" t="n">
        <v>5.0</v>
      </c>
      <c r="K23" s="5" t="n">
        <v>2.0</v>
      </c>
      <c r="L23" s="5" t="n">
        <v>0.0</v>
      </c>
      <c r="M23" s="5" t="n">
        <v>2.0</v>
      </c>
      <c r="N23" s="11" t="n">
        <f si="5" t="shared"/>
        <v>38.0</v>
      </c>
      <c r="O23" s="5" t="n">
        <v>619.0</v>
      </c>
      <c r="P23" s="5" t="n">
        <v>353.0</v>
      </c>
      <c r="Q23" s="11" t="n">
        <f si="2" t="shared"/>
        <v>36.0</v>
      </c>
      <c r="R23" s="6" t="n">
        <f si="0" t="shared"/>
        <v>9.805555555555555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14.0</v>
      </c>
      <c r="E24" s="5" t="n">
        <f ref="E24:M24" si="7" t="shared">E25-E19-E20-E21-E22-E23</f>
        <v>79.0</v>
      </c>
      <c r="F24" s="5" t="n">
        <f si="7" t="shared"/>
        <v>41.0</v>
      </c>
      <c r="G24" s="5" t="n">
        <f si="7" t="shared"/>
        <v>41.0</v>
      </c>
      <c r="H24" s="5" t="n">
        <f si="7" t="shared"/>
        <v>98.0</v>
      </c>
      <c r="I24" s="5" t="n">
        <f si="7" t="shared"/>
        <v>90.0</v>
      </c>
      <c r="J24" s="5" t="n">
        <f si="7" t="shared"/>
        <v>31.0</v>
      </c>
      <c r="K24" s="5" t="n">
        <f si="7" t="shared"/>
        <v>16.0</v>
      </c>
      <c r="L24" s="5" t="n">
        <f si="7" t="shared"/>
        <v>15.0</v>
      </c>
      <c r="M24" s="5" t="n">
        <f si="7" t="shared"/>
        <v>46.0</v>
      </c>
      <c r="N24" s="11" t="n">
        <f si="5" t="shared"/>
        <v>471.0</v>
      </c>
      <c r="O24" s="5" t="n">
        <f>O25-O19-O20-O21-O22-O23</f>
        <v>17644.0</v>
      </c>
      <c r="P24" s="5" t="n">
        <f>P25-P19-P20-P21-P22-P23</f>
        <v>4644.0</v>
      </c>
      <c r="Q24" s="11" t="n">
        <f si="2" t="shared"/>
        <v>425.0</v>
      </c>
      <c r="R24" s="6" t="n">
        <f si="0" t="shared"/>
        <v>10.927058823529412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2268.0</v>
      </c>
      <c r="E25" s="5" t="n">
        <v>3396.0</v>
      </c>
      <c r="F25" s="5" t="n">
        <v>4110.0</v>
      </c>
      <c r="G25" s="5" t="n">
        <v>3222.0</v>
      </c>
      <c r="H25" s="5" t="n">
        <v>6277.0</v>
      </c>
      <c r="I25" s="5" t="n">
        <v>6529.0</v>
      </c>
      <c r="J25" s="5" t="n">
        <v>3619.0</v>
      </c>
      <c r="K25" s="5" t="n">
        <v>1172.0</v>
      </c>
      <c r="L25" s="5" t="n">
        <v>333.0</v>
      </c>
      <c r="M25" s="5" t="n">
        <v>1149.0</v>
      </c>
      <c r="N25" s="11" t="n">
        <f si="5" t="shared"/>
        <v>32075.0</v>
      </c>
      <c r="O25" s="5" t="n">
        <v>563635.0</v>
      </c>
      <c r="P25" s="5" t="n">
        <v>303541.0</v>
      </c>
      <c r="Q25" s="11" t="n">
        <f si="2" t="shared"/>
        <v>30926.0</v>
      </c>
      <c r="R25" s="6" t="n">
        <f si="0" t="shared"/>
        <v>9.81507469443187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29.0</v>
      </c>
      <c r="E26" s="5" t="n">
        <v>40.0</v>
      </c>
      <c r="F26" s="5" t="n">
        <v>43.0</v>
      </c>
      <c r="G26" s="5" t="n">
        <v>22.0</v>
      </c>
      <c r="H26" s="5" t="n">
        <v>38.0</v>
      </c>
      <c r="I26" s="5" t="n">
        <v>55.0</v>
      </c>
      <c r="J26" s="5" t="n">
        <v>34.0</v>
      </c>
      <c r="K26" s="5" t="n">
        <v>17.0</v>
      </c>
      <c r="L26" s="5" t="n">
        <v>1.0</v>
      </c>
      <c r="M26" s="5" t="n">
        <v>17.0</v>
      </c>
      <c r="N26" s="11" t="n">
        <f si="5" t="shared"/>
        <v>296.0</v>
      </c>
      <c r="O26" s="5" t="n">
        <v>5772.0</v>
      </c>
      <c r="P26" s="5" t="n">
        <v>2718.0</v>
      </c>
      <c r="Q26" s="11" t="n">
        <f si="2" t="shared"/>
        <v>279.0</v>
      </c>
      <c r="R26" s="6" t="n">
        <f si="0" t="shared"/>
        <v>9.741935483870968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158.0</v>
      </c>
      <c r="E27" s="5" t="n">
        <v>296.0</v>
      </c>
      <c r="F27" s="5" t="n">
        <v>211.0</v>
      </c>
      <c r="G27" s="5" t="n">
        <v>160.0</v>
      </c>
      <c r="H27" s="5" t="n">
        <v>293.0</v>
      </c>
      <c r="I27" s="5" t="n">
        <v>354.0</v>
      </c>
      <c r="J27" s="5" t="n">
        <v>203.0</v>
      </c>
      <c r="K27" s="5" t="n">
        <v>61.0</v>
      </c>
      <c r="L27" s="5" t="n">
        <v>36.0</v>
      </c>
      <c r="M27" s="5" t="n">
        <v>105.0</v>
      </c>
      <c r="N27" s="11" t="n">
        <f si="5" t="shared"/>
        <v>1877.0</v>
      </c>
      <c r="O27" s="5" t="n">
        <v>37620.0</v>
      </c>
      <c r="P27" s="5" t="n">
        <v>17848.0</v>
      </c>
      <c r="Q27" s="11" t="n">
        <f si="2" t="shared"/>
        <v>1772.0</v>
      </c>
      <c r="R27" s="6" t="n">
        <f si="0" t="shared"/>
        <v>10.072234762979685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236.0</v>
      </c>
      <c r="E28" s="5" t="n">
        <v>383.0</v>
      </c>
      <c r="F28" s="5" t="n">
        <v>414.0</v>
      </c>
      <c r="G28" s="5" t="n">
        <v>225.0</v>
      </c>
      <c r="H28" s="5" t="n">
        <v>406.0</v>
      </c>
      <c r="I28" s="5" t="n">
        <v>427.0</v>
      </c>
      <c r="J28" s="5" t="n">
        <v>339.0</v>
      </c>
      <c r="K28" s="5" t="n">
        <v>86.0</v>
      </c>
      <c r="L28" s="5" t="n">
        <v>40.0</v>
      </c>
      <c r="M28" s="5" t="n">
        <v>93.0</v>
      </c>
      <c r="N28" s="11" t="n">
        <f si="5" t="shared"/>
        <v>2649.0</v>
      </c>
      <c r="O28" s="5" t="n">
        <v>46616.0</v>
      </c>
      <c r="P28" s="5" t="n">
        <v>24724.0</v>
      </c>
      <c r="Q28" s="11" t="n">
        <f si="2" t="shared"/>
        <v>2556.0</v>
      </c>
      <c r="R28" s="6" t="n">
        <f si="0" t="shared"/>
        <v>9.672926447574335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95.0</v>
      </c>
      <c r="E29" s="5" t="n">
        <v>182.0</v>
      </c>
      <c r="F29" s="5" t="n">
        <v>176.0</v>
      </c>
      <c r="G29" s="5" t="n">
        <v>107.0</v>
      </c>
      <c r="H29" s="5" t="n">
        <v>144.0</v>
      </c>
      <c r="I29" s="5" t="n">
        <v>115.0</v>
      </c>
      <c r="J29" s="5" t="n">
        <v>45.0</v>
      </c>
      <c r="K29" s="5" t="n">
        <v>15.0</v>
      </c>
      <c r="L29" s="5" t="n">
        <v>17.0</v>
      </c>
      <c r="M29" s="5" t="n">
        <v>13.0</v>
      </c>
      <c r="N29" s="11" t="n">
        <f si="5" t="shared"/>
        <v>909.0</v>
      </c>
      <c r="O29" s="5" t="n">
        <v>9636.0</v>
      </c>
      <c r="P29" s="5" t="n">
        <v>6552.0</v>
      </c>
      <c r="Q29" s="11" t="n">
        <f si="2" t="shared"/>
        <v>896.0</v>
      </c>
      <c r="R29" s="6" t="n">
        <f si="0" t="shared"/>
        <v>7.3125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78.0</v>
      </c>
      <c r="E30" s="5" t="n">
        <v>106.0</v>
      </c>
      <c r="F30" s="5" t="n">
        <v>103.0</v>
      </c>
      <c r="G30" s="5" t="n">
        <v>91.0</v>
      </c>
      <c r="H30" s="5" t="n">
        <v>112.0</v>
      </c>
      <c r="I30" s="5" t="n">
        <v>208.0</v>
      </c>
      <c r="J30" s="5" t="n">
        <v>65.0</v>
      </c>
      <c r="K30" s="5" t="n">
        <v>21.0</v>
      </c>
      <c r="L30" s="5" t="n">
        <v>12.0</v>
      </c>
      <c r="M30" s="5" t="n">
        <v>30.0</v>
      </c>
      <c r="N30" s="11" t="n">
        <f si="5" t="shared"/>
        <v>826.0</v>
      </c>
      <c r="O30" s="5" t="n">
        <v>12022.0</v>
      </c>
      <c r="P30" s="5" t="n">
        <v>7362.0</v>
      </c>
      <c r="Q30" s="11" t="n">
        <f si="2" t="shared"/>
        <v>796.0</v>
      </c>
      <c r="R30" s="6" t="n">
        <f si="0" t="shared"/>
        <v>9.248743718592964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47.0</v>
      </c>
      <c r="E31" s="5" t="n">
        <v>82.0</v>
      </c>
      <c r="F31" s="5" t="n">
        <v>70.0</v>
      </c>
      <c r="G31" s="5" t="n">
        <v>57.0</v>
      </c>
      <c r="H31" s="5" t="n">
        <v>90.0</v>
      </c>
      <c r="I31" s="5" t="n">
        <v>99.0</v>
      </c>
      <c r="J31" s="5" t="n">
        <v>46.0</v>
      </c>
      <c r="K31" s="5" t="n">
        <v>8.0</v>
      </c>
      <c r="L31" s="5" t="n">
        <v>9.0</v>
      </c>
      <c r="M31" s="5" t="n">
        <v>14.0</v>
      </c>
      <c r="N31" s="11" t="n">
        <f si="5" t="shared"/>
        <v>522.0</v>
      </c>
      <c r="O31" s="5" t="n">
        <v>9497.0</v>
      </c>
      <c r="P31" s="5" t="n">
        <v>4360.0</v>
      </c>
      <c r="Q31" s="11" t="n">
        <f si="2" t="shared"/>
        <v>508.0</v>
      </c>
      <c r="R31" s="6" t="n">
        <f si="0" t="shared"/>
        <v>8.582677165354331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31.0</v>
      </c>
      <c r="E32" s="5" t="n">
        <v>51.0</v>
      </c>
      <c r="F32" s="5" t="n">
        <v>40.0</v>
      </c>
      <c r="G32" s="5" t="n">
        <v>32.0</v>
      </c>
      <c r="H32" s="5" t="n">
        <v>91.0</v>
      </c>
      <c r="I32" s="5" t="n">
        <v>34.0</v>
      </c>
      <c r="J32" s="5" t="n">
        <v>14.0</v>
      </c>
      <c r="K32" s="5" t="n">
        <v>12.0</v>
      </c>
      <c r="L32" s="5" t="n">
        <v>9.0</v>
      </c>
      <c r="M32" s="5" t="n">
        <v>13.0</v>
      </c>
      <c r="N32" s="11" t="n">
        <f si="5" t="shared"/>
        <v>327.0</v>
      </c>
      <c r="O32" s="5" t="n">
        <v>6876.0</v>
      </c>
      <c r="P32" s="5" t="n">
        <v>2690.0</v>
      </c>
      <c r="Q32" s="11" t="n">
        <f si="2" t="shared"/>
        <v>314.0</v>
      </c>
      <c r="R32" s="6" t="n">
        <f si="0" t="shared"/>
        <v>8.566878980891719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335.0</v>
      </c>
      <c r="E33" s="5" t="n">
        <v>555.0</v>
      </c>
      <c r="F33" s="5" t="n">
        <v>673.0</v>
      </c>
      <c r="G33" s="5" t="n">
        <v>343.0</v>
      </c>
      <c r="H33" s="5" t="n">
        <v>453.0</v>
      </c>
      <c r="I33" s="5" t="n">
        <v>392.0</v>
      </c>
      <c r="J33" s="5" t="n">
        <v>151.0</v>
      </c>
      <c r="K33" s="5" t="n">
        <v>91.0</v>
      </c>
      <c r="L33" s="5" t="n">
        <v>27.0</v>
      </c>
      <c r="M33" s="5" t="n">
        <v>132.0</v>
      </c>
      <c r="N33" s="11" t="n">
        <f si="5" t="shared"/>
        <v>3152.0</v>
      </c>
      <c r="O33" s="5" t="n">
        <v>53219.0</v>
      </c>
      <c r="P33" s="5" t="n">
        <v>20948.0</v>
      </c>
      <c r="Q33" s="11" t="n">
        <f si="2" t="shared"/>
        <v>3020.0</v>
      </c>
      <c r="R33" s="6" t="n">
        <f si="0" t="shared"/>
        <v>6.936423841059603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36.0</v>
      </c>
      <c r="E34" s="5" t="n">
        <v>36.0</v>
      </c>
      <c r="F34" s="5" t="n">
        <v>37.0</v>
      </c>
      <c r="G34" s="5" t="n">
        <v>31.0</v>
      </c>
      <c r="H34" s="5" t="n">
        <v>41.0</v>
      </c>
      <c r="I34" s="5" t="n">
        <v>34.0</v>
      </c>
      <c r="J34" s="5" t="n">
        <v>45.0</v>
      </c>
      <c r="K34" s="5" t="n">
        <v>6.0</v>
      </c>
      <c r="L34" s="5" t="n">
        <v>4.0</v>
      </c>
      <c r="M34" s="5" t="n">
        <v>8.0</v>
      </c>
      <c r="N34" s="11" t="n">
        <f si="5" t="shared"/>
        <v>278.0</v>
      </c>
      <c r="O34" s="5" t="n">
        <v>4421.0</v>
      </c>
      <c r="P34" s="5" t="n">
        <v>2529.0</v>
      </c>
      <c r="Q34" s="11" t="n">
        <f si="2" t="shared"/>
        <v>270.0</v>
      </c>
      <c r="R34" s="6" t="n">
        <f si="0" t="shared"/>
        <v>9.366666666666667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19.0</v>
      </c>
      <c r="E35" s="5" t="n">
        <v>8.0</v>
      </c>
      <c r="F35" s="5" t="n">
        <v>5.0</v>
      </c>
      <c r="G35" s="5" t="n">
        <v>3.0</v>
      </c>
      <c r="H35" s="5" t="n">
        <v>9.0</v>
      </c>
      <c r="I35" s="5" t="n">
        <v>14.0</v>
      </c>
      <c r="J35" s="5" t="n">
        <v>4.0</v>
      </c>
      <c r="K35" s="5" t="n">
        <v>1.0</v>
      </c>
      <c r="L35" s="5" t="n">
        <v>0.0</v>
      </c>
      <c r="M35" s="5" t="n">
        <v>1.0</v>
      </c>
      <c r="N35" s="11" t="n">
        <f si="5" t="shared"/>
        <v>64.0</v>
      </c>
      <c r="O35" s="5" t="n">
        <v>647.0</v>
      </c>
      <c r="P35" s="5" t="n">
        <v>412.0</v>
      </c>
      <c r="Q35" s="11" t="n">
        <f si="2" t="shared"/>
        <v>63.0</v>
      </c>
      <c r="R35" s="6" t="n">
        <f si="0" t="shared"/>
        <v>6.5396825396825395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37.0</v>
      </c>
      <c r="E36" s="5" t="n">
        <v>60.0</v>
      </c>
      <c r="F36" s="5" t="n">
        <v>63.0</v>
      </c>
      <c r="G36" s="5" t="n">
        <v>40.0</v>
      </c>
      <c r="H36" s="5" t="n">
        <v>68.0</v>
      </c>
      <c r="I36" s="5" t="n">
        <v>50.0</v>
      </c>
      <c r="J36" s="5" t="n">
        <v>37.0</v>
      </c>
      <c r="K36" s="5" t="n">
        <v>9.0</v>
      </c>
      <c r="L36" s="5" t="n">
        <v>13.0</v>
      </c>
      <c r="M36" s="5" t="n">
        <v>20.0</v>
      </c>
      <c r="N36" s="11" t="n">
        <f si="5" t="shared"/>
        <v>397.0</v>
      </c>
      <c r="O36" s="5" t="n">
        <v>6680.0</v>
      </c>
      <c r="P36" s="5" t="n">
        <v>3724.0</v>
      </c>
      <c r="Q36" s="11" t="n">
        <f si="2" t="shared"/>
        <v>377.0</v>
      </c>
      <c r="R36" s="6" t="n">
        <f si="0" t="shared"/>
        <v>9.877984084880637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9.0</v>
      </c>
      <c r="E37" s="5" t="n">
        <v>7.0</v>
      </c>
      <c r="F37" s="5" t="n">
        <v>15.0</v>
      </c>
      <c r="G37" s="5" t="n">
        <v>16.0</v>
      </c>
      <c r="H37" s="5" t="n">
        <v>34.0</v>
      </c>
      <c r="I37" s="5" t="n">
        <v>42.0</v>
      </c>
      <c r="J37" s="5" t="n">
        <v>13.0</v>
      </c>
      <c r="K37" s="5" t="n">
        <v>9.0</v>
      </c>
      <c r="L37" s="5" t="n">
        <v>6.0</v>
      </c>
      <c r="M37" s="5" t="n">
        <v>24.0</v>
      </c>
      <c r="N37" s="11" t="n">
        <f si="5" t="shared"/>
        <v>175.0</v>
      </c>
      <c r="O37" s="5" t="n">
        <v>6504.0</v>
      </c>
      <c r="P37" s="5" t="n">
        <v>1939.0</v>
      </c>
      <c r="Q37" s="11" t="n">
        <f si="2" t="shared"/>
        <v>151.0</v>
      </c>
      <c r="R37" s="6" t="n">
        <f si="0" t="shared"/>
        <v>12.841059602649006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260.0</v>
      </c>
      <c r="E38" s="5" t="n">
        <f ref="E38:M38" si="8" t="shared">E39-E26-E27-E28-E29-E30-E31-E32-E33-E34-E35-E36-E37</f>
        <v>260.0</v>
      </c>
      <c r="F38" s="5" t="n">
        <f si="8" t="shared"/>
        <v>492.0</v>
      </c>
      <c r="G38" s="5" t="n">
        <f si="8" t="shared"/>
        <v>294.0</v>
      </c>
      <c r="H38" s="5" t="n">
        <f si="8" t="shared"/>
        <v>443.0</v>
      </c>
      <c r="I38" s="5" t="n">
        <f si="8" t="shared"/>
        <v>257.0</v>
      </c>
      <c r="J38" s="5" t="n">
        <f si="8" t="shared"/>
        <v>110.0</v>
      </c>
      <c r="K38" s="5" t="n">
        <f si="8" t="shared"/>
        <v>57.0</v>
      </c>
      <c r="L38" s="5" t="n">
        <f si="8" t="shared"/>
        <v>29.0</v>
      </c>
      <c r="M38" s="5" t="n">
        <f si="8" t="shared"/>
        <v>117.0</v>
      </c>
      <c r="N38" s="11" t="n">
        <f si="5" t="shared"/>
        <v>2319.0</v>
      </c>
      <c r="O38" s="5" t="n">
        <f>O39-O26-O27-O28-O29-O30-O31-O32-O33-O34-O35-O36-O37</f>
        <v>40270.0</v>
      </c>
      <c r="P38" s="5" t="n">
        <f>P39-P26-P27-P28-P29-P30-P31-P32-P33-P34-P35-P36-P37</f>
        <v>16375.0</v>
      </c>
      <c r="Q38" s="11" t="n">
        <f si="2" t="shared"/>
        <v>2202.0</v>
      </c>
      <c r="R38" s="6" t="n">
        <f si="0" t="shared"/>
        <v>7.436421435059037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1370.0</v>
      </c>
      <c r="E39" s="5" t="n">
        <v>2066.0</v>
      </c>
      <c r="F39" s="5" t="n">
        <v>2342.0</v>
      </c>
      <c r="G39" s="5" t="n">
        <v>1421.0</v>
      </c>
      <c r="H39" s="5" t="n">
        <v>2222.0</v>
      </c>
      <c r="I39" s="5" t="n">
        <v>2081.0</v>
      </c>
      <c r="J39" s="5" t="n">
        <v>1106.0</v>
      </c>
      <c r="K39" s="5" t="n">
        <v>393.0</v>
      </c>
      <c r="L39" s="5" t="n">
        <v>203.0</v>
      </c>
      <c r="M39" s="5" t="n">
        <v>587.0</v>
      </c>
      <c r="N39" s="11" t="n">
        <f si="5" t="shared"/>
        <v>13791.0</v>
      </c>
      <c r="O39" s="5" t="n">
        <v>239780.0</v>
      </c>
      <c r="P39" s="5" t="n">
        <v>112181.0</v>
      </c>
      <c r="Q39" s="11" t="n">
        <f si="2" t="shared"/>
        <v>13204.0</v>
      </c>
      <c r="R39" s="6" t="n">
        <f si="0" t="shared"/>
        <v>8.49598606482884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477.0</v>
      </c>
      <c r="E40" s="5" t="n">
        <v>530.0</v>
      </c>
      <c r="F40" s="5" t="n">
        <v>664.0</v>
      </c>
      <c r="G40" s="5" t="n">
        <v>325.0</v>
      </c>
      <c r="H40" s="5" t="n">
        <v>512.0</v>
      </c>
      <c r="I40" s="5" t="n">
        <v>455.0</v>
      </c>
      <c r="J40" s="5" t="n">
        <v>276.0</v>
      </c>
      <c r="K40" s="5" t="n">
        <v>68.0</v>
      </c>
      <c r="L40" s="5" t="n">
        <v>24.0</v>
      </c>
      <c r="M40" s="5" t="n">
        <v>79.0</v>
      </c>
      <c r="N40" s="11" t="n">
        <f si="5" t="shared"/>
        <v>3410.0</v>
      </c>
      <c r="O40" s="5" t="n">
        <v>38321.0</v>
      </c>
      <c r="P40" s="5" t="n">
        <v>24011.0</v>
      </c>
      <c r="Q40" s="11" t="n">
        <f si="2" t="shared"/>
        <v>3331.0</v>
      </c>
      <c r="R40" s="6" t="n">
        <f si="0" t="shared"/>
        <v>7.208345842089463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36.0</v>
      </c>
      <c r="E41" s="5" t="n">
        <v>80.0</v>
      </c>
      <c r="F41" s="5" t="n">
        <v>101.0</v>
      </c>
      <c r="G41" s="5" t="n">
        <v>62.0</v>
      </c>
      <c r="H41" s="5" t="n">
        <v>99.0</v>
      </c>
      <c r="I41" s="5" t="n">
        <v>81.0</v>
      </c>
      <c r="J41" s="5" t="n">
        <v>57.0</v>
      </c>
      <c r="K41" s="5" t="n">
        <v>14.0</v>
      </c>
      <c r="L41" s="5" t="n">
        <v>14.0</v>
      </c>
      <c r="M41" s="5" t="n">
        <v>28.0</v>
      </c>
      <c r="N41" s="11" t="n">
        <f si="5" t="shared"/>
        <v>572.0</v>
      </c>
      <c r="O41" s="5" t="n">
        <v>12372.0</v>
      </c>
      <c r="P41" s="5" t="n">
        <v>5305.0</v>
      </c>
      <c r="Q41" s="11" t="n">
        <f si="2" t="shared"/>
        <v>544.0</v>
      </c>
      <c r="R41" s="6" t="n">
        <f si="0" t="shared"/>
        <v>9.751838235294118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2.0</v>
      </c>
      <c r="E42" s="5" t="n">
        <f ref="E42:M42" si="9" t="shared">E43-E40-E41</f>
        <v>9.0</v>
      </c>
      <c r="F42" s="5" t="n">
        <f si="9" t="shared"/>
        <v>8.0</v>
      </c>
      <c r="G42" s="5" t="n">
        <f si="9" t="shared"/>
        <v>5.0</v>
      </c>
      <c r="H42" s="5" t="n">
        <f si="9" t="shared"/>
        <v>14.0</v>
      </c>
      <c r="I42" s="5" t="n">
        <f si="9" t="shared"/>
        <v>5.0</v>
      </c>
      <c r="J42" s="5" t="n">
        <f si="9" t="shared"/>
        <v>8.0</v>
      </c>
      <c r="K42" s="5" t="n">
        <f si="9" t="shared"/>
        <v>2.0</v>
      </c>
      <c r="L42" s="5" t="n">
        <f si="9" t="shared"/>
        <v>1.0</v>
      </c>
      <c r="M42" s="5" t="n">
        <f si="9" t="shared"/>
        <v>4.0</v>
      </c>
      <c r="N42" s="11" t="n">
        <f si="5" t="shared"/>
        <v>58.0</v>
      </c>
      <c r="O42" s="5" t="n">
        <f>O43-O40-O41</f>
        <v>950.0</v>
      </c>
      <c r="P42" s="5" t="n">
        <f>P43-P40-P41</f>
        <v>535.0</v>
      </c>
      <c r="Q42" s="11" t="n">
        <f si="2" t="shared"/>
        <v>54.0</v>
      </c>
      <c r="R42" s="6" t="n">
        <f si="0" t="shared"/>
        <v>9.907407407407407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515.0</v>
      </c>
      <c r="E43" s="5" t="n">
        <v>619.0</v>
      </c>
      <c r="F43" s="5" t="n">
        <v>773.0</v>
      </c>
      <c r="G43" s="5" t="n">
        <v>392.0</v>
      </c>
      <c r="H43" s="5" t="n">
        <v>625.0</v>
      </c>
      <c r="I43" s="5" t="n">
        <v>541.0</v>
      </c>
      <c r="J43" s="5" t="n">
        <v>341.0</v>
      </c>
      <c r="K43" s="5" t="n">
        <v>84.0</v>
      </c>
      <c r="L43" s="5" t="n">
        <v>39.0</v>
      </c>
      <c r="M43" s="5" t="n">
        <v>111.0</v>
      </c>
      <c r="N43" s="11" t="n">
        <f si="5" t="shared"/>
        <v>4040.0</v>
      </c>
      <c r="O43" s="5" t="n">
        <v>51643.0</v>
      </c>
      <c r="P43" s="5" t="n">
        <v>29851.0</v>
      </c>
      <c r="Q43" s="11" t="n">
        <f si="2" t="shared"/>
        <v>3929.0</v>
      </c>
      <c r="R43" s="6" t="n">
        <f si="0" t="shared"/>
        <v>7.597607533723594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15.0</v>
      </c>
      <c r="E44" s="8" t="n">
        <v>17.0</v>
      </c>
      <c r="F44" s="8" t="n">
        <v>35.0</v>
      </c>
      <c r="G44" s="8" t="n">
        <v>14.0</v>
      </c>
      <c r="H44" s="8" t="n">
        <v>28.0</v>
      </c>
      <c r="I44" s="8" t="n">
        <v>42.0</v>
      </c>
      <c r="J44" s="8" t="n">
        <v>11.0</v>
      </c>
      <c r="K44" s="8" t="n">
        <v>22.0</v>
      </c>
      <c r="L44" s="8" t="n">
        <v>8.0</v>
      </c>
      <c r="M44" s="8" t="n">
        <v>69.0</v>
      </c>
      <c r="N44" s="11" t="n">
        <f si="5" t="shared"/>
        <v>261.0</v>
      </c>
      <c r="O44" s="8" t="n">
        <v>16654.0</v>
      </c>
      <c r="P44" s="8" t="n">
        <v>2805.0</v>
      </c>
      <c r="Q44" s="11" t="n">
        <f si="2" t="shared"/>
        <v>192.0</v>
      </c>
      <c r="R44" s="6" t="n">
        <f si="0" t="shared"/>
        <v>14.609375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7.0</v>
      </c>
      <c r="E45" s="8" t="n">
        <f ref="E45:M45" si="10" t="shared">E46-E44</f>
        <v>25.0</v>
      </c>
      <c r="F45" s="8" t="n">
        <f si="10" t="shared"/>
        <v>25.0</v>
      </c>
      <c r="G45" s="8" t="n">
        <f si="10" t="shared"/>
        <v>30.0</v>
      </c>
      <c r="H45" s="8" t="n">
        <f si="10" t="shared"/>
        <v>86.0</v>
      </c>
      <c r="I45" s="8" t="n">
        <f si="10" t="shared"/>
        <v>50.0</v>
      </c>
      <c r="J45" s="8" t="n">
        <f si="10" t="shared"/>
        <v>22.0</v>
      </c>
      <c r="K45" s="8" t="n">
        <f si="10" t="shared"/>
        <v>6.0</v>
      </c>
      <c r="L45" s="8" t="n">
        <f si="10" t="shared"/>
        <v>3.0</v>
      </c>
      <c r="M45" s="8" t="n">
        <f si="10" t="shared"/>
        <v>22.0</v>
      </c>
      <c r="N45" s="11" t="n">
        <f si="5" t="shared"/>
        <v>276.0</v>
      </c>
      <c r="O45" s="8" t="n">
        <f>O46-O44</f>
        <v>13620.0</v>
      </c>
      <c r="P45" s="8" t="n">
        <f>P46-P44</f>
        <v>2350.0</v>
      </c>
      <c r="Q45" s="11" t="n">
        <f si="2" t="shared"/>
        <v>254.0</v>
      </c>
      <c r="R45" s="6" t="n">
        <f si="0" t="shared"/>
        <v>9.251968503937007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22.0</v>
      </c>
      <c r="E46" s="8" t="n">
        <v>42.0</v>
      </c>
      <c r="F46" s="8" t="n">
        <v>60.0</v>
      </c>
      <c r="G46" s="8" t="n">
        <v>44.0</v>
      </c>
      <c r="H46" s="8" t="n">
        <v>114.0</v>
      </c>
      <c r="I46" s="8" t="n">
        <v>92.0</v>
      </c>
      <c r="J46" s="8" t="n">
        <v>33.0</v>
      </c>
      <c r="K46" s="8" t="n">
        <v>28.0</v>
      </c>
      <c r="L46" s="8" t="n">
        <v>11.0</v>
      </c>
      <c r="M46" s="8" t="n">
        <v>91.0</v>
      </c>
      <c r="N46" s="11" t="n">
        <f si="5" t="shared"/>
        <v>537.0</v>
      </c>
      <c r="O46" s="8" t="n">
        <v>30274.0</v>
      </c>
      <c r="P46" s="8" t="n">
        <v>5155.0</v>
      </c>
      <c r="Q46" s="11" t="n">
        <f si="2" t="shared"/>
        <v>446.0</v>
      </c>
      <c r="R46" s="6" t="n">
        <f si="0" t="shared"/>
        <v>11.558295964125561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908.0</v>
      </c>
      <c r="E47" s="5" t="n">
        <v>535.0</v>
      </c>
      <c r="F47" s="5" t="n">
        <v>69.0</v>
      </c>
      <c r="G47" s="5" t="n">
        <v>26.0</v>
      </c>
      <c r="H47" s="5" t="n">
        <v>39.0</v>
      </c>
      <c r="I47" s="5" t="n">
        <v>14.0</v>
      </c>
      <c r="J47" s="5" t="n">
        <v>15.0</v>
      </c>
      <c r="K47" s="5" t="n">
        <v>4.0</v>
      </c>
      <c r="L47" s="5" t="n">
        <v>4.0</v>
      </c>
      <c r="M47" s="5" t="n">
        <v>49.0</v>
      </c>
      <c r="N47" s="11" t="n">
        <f si="5" t="shared"/>
        <v>1663.0</v>
      </c>
      <c r="O47" s="5" t="n">
        <v>20157.0</v>
      </c>
      <c r="P47" s="5" t="n">
        <v>3437.0</v>
      </c>
      <c r="Q47" s="11" t="n">
        <f si="2" t="shared"/>
        <v>1614.0</v>
      </c>
      <c r="R47" s="6" t="n">
        <f si="0" t="shared"/>
        <v>2.1294919454770755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13617.0</v>
      </c>
      <c r="E48" s="5" t="n">
        <f ref="E48:M48" si="11" t="shared">E47+E46+E43+E39+E25+E18</f>
        <v>45677.0</v>
      </c>
      <c r="F48" s="5" t="n">
        <f si="11" t="shared"/>
        <v>73755.0</v>
      </c>
      <c r="G48" s="5" t="n">
        <f si="11" t="shared"/>
        <v>49614.0</v>
      </c>
      <c r="H48" s="5" t="n">
        <f si="11" t="shared"/>
        <v>121481.0</v>
      </c>
      <c r="I48" s="5" t="n">
        <f si="11" t="shared"/>
        <v>26774.0</v>
      </c>
      <c r="J48" s="5" t="n">
        <f si="11" t="shared"/>
        <v>12880.0</v>
      </c>
      <c r="K48" s="5" t="n">
        <f si="11" t="shared"/>
        <v>6801.0</v>
      </c>
      <c r="L48" s="5" t="n">
        <f si="11" t="shared"/>
        <v>3532.0</v>
      </c>
      <c r="M48" s="5" t="n">
        <f si="11" t="shared"/>
        <v>23629.0</v>
      </c>
      <c r="N48" s="11" t="n">
        <f si="5" t="shared"/>
        <v>377760.0</v>
      </c>
      <c r="O48" s="5" t="n">
        <f>O47+O46+O43+O39+O25+O18</f>
        <v>1.5453603E7</v>
      </c>
      <c r="P48" s="5" t="n">
        <f>P47+P46+P43+P39+P25+P18</f>
        <v>2434167.0</v>
      </c>
      <c r="Q48" s="11" t="n">
        <f si="2" t="shared"/>
        <v>354131.0</v>
      </c>
      <c r="R48" s="6" t="n">
        <f si="0" t="shared"/>
        <v>6.873634333057541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3.604669631512071</v>
      </c>
      <c r="E49" s="6" t="n">
        <f ref="E49" si="13" t="shared">E48/$N$48*100</f>
        <v>12.091539601863618</v>
      </c>
      <c r="F49" s="6" t="n">
        <f ref="F49" si="14" t="shared">F48/$N$48*100</f>
        <v>19.524301143583227</v>
      </c>
      <c r="G49" s="6" t="n">
        <f ref="G49" si="15" t="shared">G48/$N$48*100</f>
        <v>13.133735705209656</v>
      </c>
      <c r="H49" s="6" t="n">
        <f ref="H49" si="16" t="shared">H48/$N$48*100</f>
        <v>32.15824862346464</v>
      </c>
      <c r="I49" s="6" t="n">
        <f ref="I49" si="17" t="shared">I48/$N$48*100</f>
        <v>7.087568826768319</v>
      </c>
      <c r="J49" s="6" t="n">
        <f ref="J49" si="18" t="shared">J48/$N$48*100</f>
        <v>3.4095722151630667</v>
      </c>
      <c r="K49" s="6" t="n">
        <f ref="K49" si="19" t="shared">K48/$N$48*100</f>
        <v>1.800349428208386</v>
      </c>
      <c r="L49" s="6" t="n">
        <f ref="L49" si="20" t="shared">L48/$N$48*100</f>
        <v>0.9349851757729776</v>
      </c>
      <c r="M49" s="6" t="n">
        <f ref="M49" si="21" t="shared">M48/$N$48*100</f>
        <v>6.2550296484540455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