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tabRatio="287" windowHeight="5745" windowWidth="18075" xWindow="720" yWindow="390"/>
  </bookViews>
  <sheets>
    <sheet name="來臺旅客按停留夜數" r:id="rId1" sheetId="2"/>
  </sheets>
  <calcPr calcId="152511"/>
</workbook>
</file>

<file path=xl/calcChain.xml><?xml version="1.0" encoding="utf-8"?>
<calcChain xmlns="http://schemas.openxmlformats.org/spreadsheetml/2006/main">
  <c i="2" l="1" r="P15"/>
  <c i="2" r="P17"/>
  <c i="2" r="P24"/>
  <c i="2" r="P38"/>
  <c i="2" r="P42"/>
  <c i="2" r="P45"/>
  <c i="2" r="P48"/>
  <c i="2" l="1" r="N3"/>
  <c i="2" r="E15"/>
  <c i="2" r="F15"/>
  <c i="2" r="G15"/>
  <c i="2" r="H15"/>
  <c i="2" r="I15"/>
  <c i="2" r="J15"/>
  <c i="2" r="K15"/>
  <c i="2" r="L15"/>
  <c i="2" r="M15"/>
  <c i="2" r="E17"/>
  <c i="2" r="F17"/>
  <c i="2" r="G17"/>
  <c i="2" r="H17"/>
  <c i="2" r="I17"/>
  <c i="2" r="J17"/>
  <c i="2" r="K17"/>
  <c i="2" r="L17"/>
  <c i="2" r="M17"/>
  <c i="2" r="E24"/>
  <c i="2" r="F24"/>
  <c i="2" r="G24"/>
  <c i="2" r="H24"/>
  <c i="2" r="I24"/>
  <c i="2" r="J24"/>
  <c i="2" r="K24"/>
  <c i="2" r="L24"/>
  <c i="2" r="M24"/>
  <c i="2" r="E38"/>
  <c i="2" r="F38"/>
  <c i="2" r="G38"/>
  <c i="2" r="H38"/>
  <c i="2" r="I38"/>
  <c i="2" r="J38"/>
  <c i="2" r="K38"/>
  <c i="2" r="L38"/>
  <c i="2" r="M38"/>
  <c i="2" r="E42"/>
  <c i="2" r="F42"/>
  <c i="2" r="G42"/>
  <c i="2" r="H42"/>
  <c i="2" r="I42"/>
  <c i="2" r="J42"/>
  <c i="2" r="K42"/>
  <c i="2" r="L42"/>
  <c i="2" r="M42"/>
  <c i="2" r="E45"/>
  <c i="2" r="F45"/>
  <c i="2" r="G45"/>
  <c i="2" r="H45"/>
  <c i="2" r="I45"/>
  <c i="2" r="J45"/>
  <c i="2" r="K45"/>
  <c i="2" r="L45"/>
  <c i="2" r="M45"/>
  <c i="2" r="E48"/>
  <c i="2" r="F48"/>
  <c i="2" r="G48"/>
  <c i="2" r="H48"/>
  <c i="2" r="I48"/>
  <c i="2" r="J48"/>
  <c i="2" r="K48"/>
  <c i="2" r="L48"/>
  <c i="2" r="M48"/>
  <c i="2" r="Q4"/>
  <c i="2" r="Q5"/>
  <c i="2" r="Q6"/>
  <c i="2" r="Q7"/>
  <c i="2" r="Q8"/>
  <c i="2" r="Q9"/>
  <c i="2" r="Q10"/>
  <c i="2" r="Q11"/>
  <c i="2" r="Q12"/>
  <c i="2" r="Q13"/>
  <c i="2" r="Q14"/>
  <c i="2" r="Q16"/>
  <c i="2" r="Q18"/>
  <c i="2" r="Q19"/>
  <c i="2" r="Q20"/>
  <c i="2" r="Q21"/>
  <c i="2" r="Q22"/>
  <c i="2" r="Q23"/>
  <c i="2" r="Q25"/>
  <c i="2" r="Q26"/>
  <c i="2" r="Q27"/>
  <c i="2" r="Q28"/>
  <c i="2" r="Q29"/>
  <c i="2" r="Q30"/>
  <c i="2" r="Q31"/>
  <c i="2" r="Q32"/>
  <c i="2" r="Q33"/>
  <c i="2" r="Q34"/>
  <c i="2" r="Q35"/>
  <c i="2" r="Q36"/>
  <c i="2" r="Q37"/>
  <c i="2" r="Q39"/>
  <c i="2" r="Q40"/>
  <c i="2" r="Q41"/>
  <c i="2" r="Q43"/>
  <c i="2" r="Q44"/>
  <c i="2" r="Q46"/>
  <c i="2" r="Q47"/>
  <c i="2" r="Q3"/>
  <c i="2" r="R4"/>
  <c i="2" r="R5"/>
  <c i="2" r="R6"/>
  <c i="2" r="R7"/>
  <c i="2" r="R8"/>
  <c i="2" r="R9"/>
  <c i="2" r="R10"/>
  <c i="2" r="R11"/>
  <c i="2" r="R12"/>
  <c i="2" r="R13"/>
  <c i="2" r="R14"/>
  <c i="2" r="R16"/>
  <c i="2" r="R18"/>
  <c i="2" r="R19"/>
  <c i="2" r="R20"/>
  <c i="2" r="R21"/>
  <c i="2" r="R22"/>
  <c i="2" r="R23"/>
  <c i="2" r="R25"/>
  <c i="2" r="R26"/>
  <c i="2" r="R27"/>
  <c i="2" r="R28"/>
  <c i="2" r="R29"/>
  <c i="2" r="R30"/>
  <c i="2" r="R31"/>
  <c i="2" r="R32"/>
  <c i="2" r="R33"/>
  <c i="2" r="R34"/>
  <c i="2" r="R35"/>
  <c i="2" r="R36"/>
  <c i="2" r="R37"/>
  <c i="2" r="R39"/>
  <c i="2" r="R40"/>
  <c i="2" r="R41"/>
  <c i="2" r="R43"/>
  <c i="2" r="R44"/>
  <c i="2" r="R46"/>
  <c i="2" r="R47"/>
  <c i="2" r="R3"/>
  <c i="2" r="O48"/>
  <c i="2" r="D48"/>
  <c i="2" r="O45"/>
  <c i="2" r="D45"/>
  <c i="2" r="O42"/>
  <c i="2" r="D42"/>
  <c i="2" r="O38"/>
  <c i="2" r="D38"/>
  <c i="2" r="O24"/>
  <c i="2" r="D24"/>
  <c i="2" r="O17"/>
  <c i="2" r="D17"/>
  <c i="2" r="Q17" s="1"/>
  <c i="2" r="O15"/>
  <c i="2" r="D15"/>
  <c i="2" r="N4"/>
  <c i="2" r="N5"/>
  <c i="2" r="N6"/>
  <c i="2" r="N7"/>
  <c i="2" r="N8"/>
  <c i="2" r="N9"/>
  <c i="2" r="N10"/>
  <c i="2" r="N11"/>
  <c i="2" r="N12"/>
  <c i="2" r="N13"/>
  <c i="2" r="N14"/>
  <c i="2" r="N16"/>
  <c i="2" r="N18"/>
  <c i="2" r="N19"/>
  <c i="2" r="N20"/>
  <c i="2" r="N21"/>
  <c i="2" r="N22"/>
  <c i="2" r="N23"/>
  <c i="2" r="N25"/>
  <c i="2" r="N26"/>
  <c i="2" r="N27"/>
  <c i="2" r="N28"/>
  <c i="2" r="N29"/>
  <c i="2" r="N30"/>
  <c i="2" r="N31"/>
  <c i="2" r="N32"/>
  <c i="2" r="N33"/>
  <c i="2" r="N34"/>
  <c i="2" r="N35"/>
  <c i="2" r="N36"/>
  <c i="2" r="N37"/>
  <c i="2" r="N39"/>
  <c i="2" r="N40"/>
  <c i="2" r="N41"/>
  <c i="2" r="N43"/>
  <c i="2" r="N44"/>
  <c i="2" r="N46"/>
  <c i="2" r="N47"/>
  <c i="2" l="1" r="Q38"/>
  <c i="2" r="Q45"/>
  <c i="2" r="Q42"/>
  <c i="2" r="Q15"/>
  <c i="2" r="R24"/>
  <c i="2" r="R48"/>
  <c i="2" r="N15"/>
  <c i="2" r="R15"/>
  <c i="2" r="R42"/>
  <c i="2" r="N45"/>
  <c i="2" r="Q48"/>
  <c i="2" r="Q24"/>
  <c i="2" r="R38"/>
  <c i="2" r="R45"/>
  <c i="2" r="N38"/>
  <c i="2" r="N42"/>
  <c i="2" r="R17"/>
  <c i="2" r="N17"/>
  <c i="2" r="N24"/>
  <c i="2" r="N48"/>
  <c i="2" r="L49" s="1"/>
  <c i="2" l="1" r="G49"/>
  <c i="2" r="K49"/>
  <c i="2" r="E49"/>
  <c i="2" r="I49"/>
  <c i="2" r="M49"/>
  <c i="2" r="F49"/>
  <c i="2" r="J49"/>
  <c i="2" r="H49"/>
  <c i="2" r="N49"/>
  <c i="2" r="D49"/>
</calcChain>
</file>

<file path=xl/sharedStrings.xml><?xml version="1.0" encoding="utf-8"?>
<sst xmlns="http://schemas.openxmlformats.org/spreadsheetml/2006/main" count="118" uniqueCount="73">
  <si>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</si>
  <si>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</si>
  <si>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</si>
  <si>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</si>
  <si>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</si>
  <si>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</si>
  <si>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</si>
  <si>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</si>
  <si>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</si>
  <si>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</si>
  <si>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</si>
  <si>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</si>
  <si>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</si>
  <si>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</si>
  <si>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東南亞其他地區 Others</t>
  </si>
  <si>
    <t>東南亞小計 Sub-Total</t>
  </si>
  <si>
    <t>亞洲其他地區 Others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</si>
  <si>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</si>
  <si>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</si>
  <si>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</si>
  <si>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</si>
  <si>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</si>
  <si>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</si>
  <si>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</si>
  <si>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</si>
  <si>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</si>
  <si>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</si>
  <si>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</si>
  <si>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</si>
  <si>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</si>
  <si>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</si>
  <si>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</si>
  <si>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</si>
  <si>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</si>
  <si>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</si>
  <si>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</si>
  <si>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</si>
  <si>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</si>
  <si>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俄羅斯 Russian Federation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</si>
  <si>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</si>
  <si>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</si>
  <si>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</si>
  <si>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</si>
  <si>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</si>
  <si>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</si>
  <si>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</si>
  <si>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</si>
  <si>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 Africa</t>
  </si>
  <si>
    <t>非洲其他地區 Others</t>
  </si>
  <si>
    <t>非洲合計 Total</t>
  </si>
  <si>
    <t>未列明 Unstated</t>
  </si>
  <si>
    <t>總計 Grand Total</t>
  </si>
  <si>
    <t>居住地
Place of residence</t>
    <phoneticPr fontId="2" type="noConversion"/>
  </si>
  <si>
    <t>1夜
(人次)
1 Night
(Persons)</t>
  </si>
  <si>
    <t>2夜
(人次)
2 Nights
(Persons)</t>
  </si>
  <si>
    <t>3夜
(人次)
3 Nights
(Persons)</t>
  </si>
  <si>
    <t>4夜
(人次)
4 Nights
(Persons)</t>
  </si>
  <si>
    <t>5至7夜
(人次)
5-7 Nights
(Persons)</t>
  </si>
  <si>
    <t>8至15夜
(人次)
8-15 Nights
(Persons)</t>
  </si>
  <si>
    <t>16至30夜
(人次)
16-30 Nights
(Persons)</t>
  </si>
  <si>
    <t>31至60夜
(人次)
31-60 Nights
(Persons)</t>
  </si>
  <si>
    <r>
      <t xml:space="preserve">停留夜數合計
</t>
    </r>
    <r>
      <rPr>
        <sz val="10"/>
        <rFont val="Times New Roman"/>
        <family val="1"/>
      </rPr>
      <t>Total Visitor
Nights</t>
    </r>
    <phoneticPr fontId="2" type="noConversion"/>
  </si>
  <si>
    <r>
      <t>百分比</t>
    </r>
    <r>
      <rPr>
        <sz val="10"/>
        <rFont val="Times New Roman"/>
        <family val="1"/>
      </rPr>
      <t xml:space="preserve"> Share(%)</t>
    </r>
    <phoneticPr fontId="2" type="noConversion"/>
  </si>
  <si>
    <r>
      <t>90</t>
    </r>
    <r>
      <rPr>
        <sz val="10"/>
        <rFont val="細明體"/>
        <family val="3"/>
        <charset val="136"/>
      </rPr>
      <t xml:space="preserve">夜以上
</t>
    </r>
    <r>
      <rPr>
        <sz val="10"/>
        <rFont val="Times New Roman"/>
        <family val="1"/>
      </rPr>
      <t>(</t>
    </r>
    <r>
      <rPr>
        <sz val="10"/>
        <rFont val="細明體"/>
        <family val="3"/>
        <charset val="136"/>
      </rPr>
      <t>人次</t>
    </r>
    <r>
      <rPr>
        <sz val="10"/>
        <rFont val="Times New Roman"/>
        <family val="1"/>
      </rPr>
      <t>)
Over 90 Nights
(Persons)</t>
    </r>
    <phoneticPr fontId="1" type="noConversion"/>
  </si>
  <si>
    <t>表1-8  107年1至3月來臺旅客人次～按停留夜數分
Table 1-8  Visitor Arrivals  by Length of Stay, January-March,2018</t>
    <phoneticPr fontId="1" type="noConversion"/>
  </si>
  <si>
    <t>註:「平均停留夜數」之計算，是以停留夜數1至90夜為計算基礎。</t>
  </si>
  <si>
    <r>
      <t>61</t>
    </r>
    <r>
      <rPr>
        <sz val="10"/>
        <rFont val="細明體"/>
        <family val="3"/>
        <charset val="136"/>
      </rPr>
      <t>至</t>
    </r>
    <r>
      <rPr>
        <sz val="10"/>
        <rFont val="Times New Roman"/>
        <family val="1"/>
      </rPr>
      <t>90</t>
    </r>
    <r>
      <rPr>
        <sz val="10"/>
        <rFont val="細明體"/>
        <family val="3"/>
        <charset val="136"/>
      </rPr>
      <t xml:space="preserve">夜
</t>
    </r>
    <r>
      <rPr>
        <sz val="10"/>
        <rFont val="Times New Roman"/>
        <family val="1"/>
      </rPr>
      <t>(</t>
    </r>
    <r>
      <rPr>
        <sz val="10"/>
        <rFont val="細明體"/>
        <family val="3"/>
        <charset val="136"/>
      </rPr>
      <t>人次</t>
    </r>
    <r>
      <rPr>
        <sz val="10"/>
        <rFont val="Times New Roman"/>
        <family val="1"/>
      </rPr>
      <t>)
61-90 Nights
(Persons)</t>
    </r>
    <phoneticPr fontId="1" type="noConversion"/>
  </si>
  <si>
    <r>
      <t>停留</t>
    </r>
    <r>
      <rPr>
        <sz val="10"/>
        <rFont val="Times New Roman"/>
        <family val="1"/>
      </rPr>
      <t>1-90</t>
    </r>
    <r>
      <rPr>
        <sz val="10"/>
        <rFont val="新細明體"/>
        <family val="1"/>
        <charset val="136"/>
      </rPr>
      <t xml:space="preserve">夜數合計
</t>
    </r>
    <r>
      <rPr>
        <sz val="10"/>
        <rFont val="Times New Roman"/>
        <family val="1"/>
      </rPr>
      <t>Total Visitor
1-90 Nights
(Nights)</t>
    </r>
    <phoneticPr fontId="2" type="noConversion"/>
  </si>
  <si>
    <t>人次合計
(人次)
Total Visitors
(Persons)</t>
    <phoneticPr fontId="1" type="noConversion"/>
  </si>
  <si>
    <t>停留1-90夜人次合計
Total Visitors
1-90 Nights
(Persons)</t>
    <phoneticPr fontId="2" type="noConversion"/>
  </si>
  <si>
    <t>平均停留夜數
(夜數)
Average Length of Stay(Nights)</t>
    <phoneticPr fontId="2" type="noConversion"/>
  </si>
  <si>
    <t>表1-8  98年7月來臺旅客人次～按停留夜數分
Table 1-8  Visitor Arrivals  by Length of Stay,
July,2009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</si>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</sst>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7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16"/>
      <name val="標楷體"/>
      <family val="4"/>
      <charset val="136"/>
    </font>
    <font>
      <sz val="10"/>
      <name val="新細明體"/>
      <family val="1"/>
      <charset val="136"/>
    </font>
    <font>
      <sz val="10"/>
      <name val="Times New Roman"/>
      <family val="1"/>
    </font>
    <font>
      <sz val="10"/>
      <name val="細明體"/>
      <family val="3"/>
      <charset val="136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borderId="0" fillId="0" fontId="0" numFmtId="0">
      <alignment vertical="center"/>
    </xf>
  </cellStyleXfs>
  <cellXfs count="22">
    <xf borderId="0" fillId="0" fontId="0" numFmtId="0" xfId="0">
      <alignment vertical="center"/>
    </xf>
    <xf applyAlignment="1" borderId="0" fillId="0" fontId="0" numFmtId="0" xfId="0"/>
    <xf applyAlignment="1" applyBorder="1" applyFont="1" borderId="1" fillId="0" fontId="5" numFmtId="0" xfId="0">
      <alignment horizontal="center" vertical="center" wrapText="1"/>
    </xf>
    <xf applyAlignment="1" applyBorder="1" applyFont="1" borderId="1" fillId="0" fontId="4" numFmtId="0" xfId="0">
      <alignment horizontal="center" vertical="center" wrapText="1"/>
    </xf>
    <xf applyAlignment="1" applyBorder="1" applyFont="1" applyNumberFormat="1" borderId="2" fillId="0" fontId="4" numFmtId="176" xfId="0"/>
    <xf applyAlignment="1" applyFont="1" applyNumberFormat="1" borderId="0" fillId="0" fontId="4" numFmtId="176" xfId="0"/>
    <xf applyAlignment="1" applyFont="1" applyNumberFormat="1" borderId="0" fillId="0" fontId="4" numFmtId="177" xfId="0"/>
    <xf applyAlignment="1" applyFont="1" borderId="0" fillId="0" fontId="4" numFmtId="0" xfId="0"/>
    <xf applyAlignment="1" applyFont="1" applyNumberFormat="1" borderId="0" fillId="0" fontId="4" numFmtId="176" xfId="0">
      <alignment vertical="center"/>
    </xf>
    <xf applyAlignment="1" borderId="0" fillId="0" fontId="0" numFmtId="0" xfId="0">
      <alignment vertical="center"/>
    </xf>
    <xf applyAlignment="1" applyBorder="1" applyFont="1" borderId="1" fillId="0" fontId="4" numFmtId="0" xfId="0">
      <alignment horizontal="center" vertical="center" wrapText="1"/>
    </xf>
    <xf applyAlignment="1" applyBorder="1" applyFont="1" applyNumberFormat="1" borderId="0" fillId="0" fontId="4" numFmtId="176" xfId="0"/>
    <xf applyAlignment="1" applyBorder="1" applyFill="1" applyFont="1" borderId="4" fillId="0" fontId="4" numFmtId="0" xfId="0">
      <alignment vertical="center"/>
    </xf>
    <xf applyAlignment="1" applyFont="1" borderId="0" fillId="0" fontId="2" numFmtId="0" xfId="0">
      <alignment vertical="center"/>
    </xf>
    <xf applyAlignment="1" applyFont="1" borderId="0" fillId="0" fontId="4" numFmtId="0" xfId="0"/>
    <xf applyAlignment="1" applyBorder="1" applyFont="1" borderId="3" fillId="0" fontId="3" numFmtId="0" xfId="0">
      <alignment horizontal="center" vertical="center" wrapText="1"/>
    </xf>
    <xf applyAlignment="1" applyFont="1" borderId="0" fillId="0" fontId="4" numFmtId="0" xfId="0">
      <alignment textRotation="255" vertical="center"/>
    </xf>
    <xf applyAlignment="1" applyFont="1" borderId="0" fillId="0" fontId="4" numFmtId="0" xfId="0">
      <alignment vertical="center"/>
    </xf>
    <xf applyAlignment="1" applyBorder="1" applyFont="1" borderId="1" fillId="0" fontId="4" numFmtId="0" xfId="0">
      <alignment horizontal="center" vertical="center" wrapText="1"/>
    </xf>
    <xf applyAlignment="1" applyBorder="1" applyFont="1" borderId="2" fillId="0" fontId="4" numFmtId="0" xfId="0">
      <alignment textRotation="255" vertical="center"/>
    </xf>
    <xf applyAlignment="1" borderId="0" fillId="0" fontId="0" numFmtId="0" xfId="0">
      <alignment textRotation="255" vertical="center"/>
    </xf>
    <xf applyAlignment="1" applyBorder="1" applyFont="1" borderId="2" fillId="0" fontId="4" numFmtId="0" xfId="0"/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T51"/>
  <sheetViews>
    <sheetView tabSelected="1" workbookViewId="0" zoomScaleNormal="100">
      <pane activePane="bottomLeft" state="frozen" topLeftCell="A3" ySplit="2"/>
      <selection activeCell="S3" pane="bottomLeft" sqref="S3"/>
    </sheetView>
  </sheetViews>
  <sheetFormatPr defaultRowHeight="16.5" x14ac:dyDescent="0.25"/>
  <cols>
    <col min="1" max="1" customWidth="true" style="1" width="3.625" collapsed="false"/>
    <col min="2" max="2" customWidth="true" style="1" width="3.5" collapsed="false"/>
    <col min="3" max="3" customWidth="true" style="1" width="19.5" collapsed="false"/>
    <col min="4" max="4" customWidth="true" style="1" width="9.5" collapsed="false"/>
    <col min="5" max="5" customWidth="true" style="1" width="8.875" collapsed="false"/>
    <col min="6" max="7" customWidth="true" style="1" width="9.375" collapsed="false"/>
    <col min="8" max="12" customWidth="true" style="1" width="10.125" collapsed="false"/>
    <col min="13" max="13" customWidth="true" style="1" width="10.875" collapsed="false"/>
    <col min="14" max="14" customWidth="true" style="1" width="11.75" collapsed="false"/>
    <col min="15" max="15" customWidth="true" style="1" width="11.5" collapsed="false"/>
    <col min="16" max="16" customWidth="true" style="1" width="14.75" collapsed="false"/>
    <col min="17" max="17" customWidth="true" style="1" width="17.25" collapsed="false"/>
    <col min="18" max="18" customWidth="true" style="1" width="12.5" collapsed="false"/>
    <col min="19" max="19" customWidth="true" style="1" width="7.375" collapsed="false"/>
  </cols>
  <sheetData>
    <row customHeight="1" ht="57.75" r="1" spans="1:19" x14ac:dyDescent="0.25">
      <c r="A1" s="15" t="s">
        <v>71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</row>
    <row customHeight="1" ht="78" r="2" spans="1:19" x14ac:dyDescent="0.25">
      <c r="A2" s="18" t="s">
        <v>52</v>
      </c>
      <c r="B2" s="18"/>
      <c r="C2" s="18"/>
      <c r="D2" s="2" t="s">
        <v>53</v>
      </c>
      <c r="E2" s="2" t="s">
        <v>54</v>
      </c>
      <c r="F2" s="2" t="s">
        <v>55</v>
      </c>
      <c r="G2" s="2" t="s">
        <v>56</v>
      </c>
      <c r="H2" s="2" t="s">
        <v>57</v>
      </c>
      <c r="I2" s="2" t="s">
        <v>58</v>
      </c>
      <c r="J2" s="2" t="s">
        <v>59</v>
      </c>
      <c r="K2" s="2" t="s">
        <v>60</v>
      </c>
      <c r="L2" s="2" t="s">
        <v>66</v>
      </c>
      <c r="M2" s="2" t="s">
        <v>63</v>
      </c>
      <c r="N2" s="2" t="s">
        <v>68</v>
      </c>
      <c r="O2" s="3" t="s">
        <v>61</v>
      </c>
      <c r="P2" s="10" t="s">
        <v>67</v>
      </c>
      <c r="Q2" s="10" t="s">
        <v>69</v>
      </c>
      <c r="R2" s="10" t="s">
        <v>70</v>
      </c>
    </row>
    <row r="3" spans="1:19" x14ac:dyDescent="0.25">
      <c r="A3" s="19" t="s">
        <v>0</v>
      </c>
      <c r="B3" s="21" t="s">
        <v>1</v>
      </c>
      <c r="C3" s="21"/>
      <c r="D3" s="4" t="n">
        <v>2435.0</v>
      </c>
      <c r="E3" s="4" t="n">
        <v>8154.0</v>
      </c>
      <c r="F3" s="4" t="n">
        <v>24104.0</v>
      </c>
      <c r="G3" s="4" t="n">
        <v>14316.0</v>
      </c>
      <c r="H3" s="4" t="n">
        <v>10087.0</v>
      </c>
      <c r="I3" s="4" t="n">
        <v>2680.0</v>
      </c>
      <c r="J3" s="4" t="n">
        <v>694.0</v>
      </c>
      <c r="K3" s="4" t="n">
        <v>313.0</v>
      </c>
      <c r="L3" s="4" t="n">
        <v>240.0</v>
      </c>
      <c r="M3" s="4" t="n">
        <v>1401.0</v>
      </c>
      <c r="N3" s="11" t="n">
        <f>SUM(D3:M3)</f>
        <v>64424.0</v>
      </c>
      <c r="O3" s="4" t="n">
        <v>513579.0</v>
      </c>
      <c r="P3" s="4" t="n">
        <v>281813.0</v>
      </c>
      <c r="Q3" s="11" t="n">
        <f>SUM(D3:L3)</f>
        <v>63023.0</v>
      </c>
      <c r="R3" s="6" t="n">
        <f ref="R3:R48" si="0" t="shared">IF(P3&lt;&gt;0,P3/SUM(D3:L3),0)</f>
        <v>4.471589737080113</v>
      </c>
      <c r="S3" s="13" t="s">
        <v>72</v>
      </c>
    </row>
    <row r="4" spans="1:19" x14ac:dyDescent="0.25">
      <c r="A4" s="20"/>
      <c r="B4" s="14" t="s">
        <v>2</v>
      </c>
      <c r="C4" s="14"/>
      <c r="D4" s="5" t="n">
        <v>863.0</v>
      </c>
      <c r="E4" s="5" t="n">
        <v>664.0</v>
      </c>
      <c r="F4" s="5" t="n">
        <v>1316.0</v>
      </c>
      <c r="G4" s="5" t="n">
        <v>6153.0</v>
      </c>
      <c r="H4" s="5" t="n">
        <v>36086.0</v>
      </c>
      <c r="I4" s="5" t="n">
        <v>5131.0</v>
      </c>
      <c r="J4" s="5" t="n">
        <v>1328.0</v>
      </c>
      <c r="K4" s="5" t="n">
        <v>1191.0</v>
      </c>
      <c r="L4" s="5" t="n">
        <v>620.0</v>
      </c>
      <c r="M4" s="5" t="n">
        <v>5663.0</v>
      </c>
      <c r="N4" s="11" t="n">
        <f ref="N4:N14" si="1" t="shared">SUM(D4:M4)</f>
        <v>59015.0</v>
      </c>
      <c r="O4" s="5" t="n">
        <v>2740356.0</v>
      </c>
      <c r="P4" s="5" t="n">
        <v>444026.0</v>
      </c>
      <c r="Q4" s="11" t="n">
        <f ref="Q4:Q48" si="2" t="shared">SUM(D4:L4)</f>
        <v>53352.0</v>
      </c>
      <c r="R4" s="6" t="n">
        <f si="0" t="shared"/>
        <v>8.32257459889039</v>
      </c>
      <c r="S4" s="13" t="s">
        <v>72</v>
      </c>
    </row>
    <row r="5" spans="1:19" x14ac:dyDescent="0.25">
      <c r="A5" s="20"/>
      <c r="B5" s="14" t="s">
        <v>3</v>
      </c>
      <c r="C5" s="14"/>
      <c r="D5" s="5" t="n">
        <v>3808.0</v>
      </c>
      <c r="E5" s="5" t="n">
        <v>23020.0</v>
      </c>
      <c r="F5" s="5" t="n">
        <v>23007.0</v>
      </c>
      <c r="G5" s="5" t="n">
        <v>6860.0</v>
      </c>
      <c r="H5" s="5" t="n">
        <v>4903.0</v>
      </c>
      <c r="I5" s="5" t="n">
        <v>3019.0</v>
      </c>
      <c r="J5" s="5" t="n">
        <v>1670.0</v>
      </c>
      <c r="K5" s="5" t="n">
        <v>1145.0</v>
      </c>
      <c r="L5" s="5" t="n">
        <v>690.0</v>
      </c>
      <c r="M5" s="5" t="n">
        <v>2138.0</v>
      </c>
      <c r="N5" s="11" t="n">
        <f si="1" t="shared"/>
        <v>70260.0</v>
      </c>
      <c r="O5" s="5" t="n">
        <v>793577.0</v>
      </c>
      <c r="P5" s="5" t="n">
        <v>345417.0</v>
      </c>
      <c r="Q5" s="11" t="n">
        <f si="2" t="shared"/>
        <v>68122.0</v>
      </c>
      <c r="R5" s="6" t="n">
        <f si="0" t="shared"/>
        <v>5.0705645753207484</v>
      </c>
      <c r="S5" s="13" t="s">
        <v>72</v>
      </c>
    </row>
    <row r="6" spans="1:19" x14ac:dyDescent="0.25">
      <c r="A6" s="20"/>
      <c r="B6" s="14" t="s">
        <v>4</v>
      </c>
      <c r="C6" s="14"/>
      <c r="D6" s="5" t="n">
        <v>1697.0</v>
      </c>
      <c r="E6" s="5" t="n">
        <v>2462.0</v>
      </c>
      <c r="F6" s="5" t="n">
        <v>4003.0</v>
      </c>
      <c r="G6" s="5" t="n">
        <v>1165.0</v>
      </c>
      <c r="H6" s="5" t="n">
        <v>1414.0</v>
      </c>
      <c r="I6" s="5" t="n">
        <v>781.0</v>
      </c>
      <c r="J6" s="5" t="n">
        <v>494.0</v>
      </c>
      <c r="K6" s="5" t="n">
        <v>147.0</v>
      </c>
      <c r="L6" s="5" t="n">
        <v>90.0</v>
      </c>
      <c r="M6" s="5" t="n">
        <v>446.0</v>
      </c>
      <c r="N6" s="11" t="n">
        <f si="1" t="shared"/>
        <v>12699.0</v>
      </c>
      <c r="O6" s="5" t="n">
        <v>166410.0</v>
      </c>
      <c r="P6" s="5" t="n">
        <v>64644.0</v>
      </c>
      <c r="Q6" s="11" t="n">
        <f si="2" t="shared"/>
        <v>12253.0</v>
      </c>
      <c r="R6" s="6" t="n">
        <f si="0" t="shared"/>
        <v>5.275769199379743</v>
      </c>
      <c r="S6" s="13" t="s">
        <v>72</v>
      </c>
    </row>
    <row r="7" spans="1:19" x14ac:dyDescent="0.25">
      <c r="A7" s="20"/>
      <c r="B7" s="14" t="s">
        <v>5</v>
      </c>
      <c r="C7" s="14"/>
      <c r="D7" s="5" t="n">
        <v>146.0</v>
      </c>
      <c r="E7" s="5" t="n">
        <v>333.0</v>
      </c>
      <c r="F7" s="5" t="n">
        <v>224.0</v>
      </c>
      <c r="G7" s="5" t="n">
        <v>134.0</v>
      </c>
      <c r="H7" s="5" t="n">
        <v>238.0</v>
      </c>
      <c r="I7" s="5" t="n">
        <v>116.0</v>
      </c>
      <c r="J7" s="5" t="n">
        <v>125.0</v>
      </c>
      <c r="K7" s="5" t="n">
        <v>92.0</v>
      </c>
      <c r="L7" s="5" t="n">
        <v>44.0</v>
      </c>
      <c r="M7" s="5" t="n">
        <v>242.0</v>
      </c>
      <c r="N7" s="11" t="n">
        <f si="1" t="shared"/>
        <v>1694.0</v>
      </c>
      <c r="O7" s="5" t="n">
        <v>95021.0</v>
      </c>
      <c r="P7" s="5" t="n">
        <v>15208.0</v>
      </c>
      <c r="Q7" s="11" t="n">
        <f si="2" t="shared"/>
        <v>1452.0</v>
      </c>
      <c r="R7" s="6" t="n">
        <f si="0" t="shared"/>
        <v>10.473829201101928</v>
      </c>
      <c r="S7" s="13" t="s">
        <v>72</v>
      </c>
    </row>
    <row r="8" spans="1:19" x14ac:dyDescent="0.25">
      <c r="A8" s="20"/>
      <c r="B8" s="14" t="s">
        <v>6</v>
      </c>
      <c r="C8" s="14"/>
      <c r="D8" s="5" t="n">
        <v>46.0</v>
      </c>
      <c r="E8" s="5" t="n">
        <v>128.0</v>
      </c>
      <c r="F8" s="5" t="n">
        <v>154.0</v>
      </c>
      <c r="G8" s="5" t="n">
        <v>115.0</v>
      </c>
      <c r="H8" s="5" t="n">
        <v>254.0</v>
      </c>
      <c r="I8" s="5" t="n">
        <v>171.0</v>
      </c>
      <c r="J8" s="5" t="n">
        <v>97.0</v>
      </c>
      <c r="K8" s="5" t="n">
        <v>12.0</v>
      </c>
      <c r="L8" s="5" t="n">
        <v>10.0</v>
      </c>
      <c r="M8" s="5" t="n">
        <v>74.0</v>
      </c>
      <c r="N8" s="11" t="n">
        <f si="1" t="shared"/>
        <v>1061.0</v>
      </c>
      <c r="O8" s="5" t="n">
        <v>35396.0</v>
      </c>
      <c r="P8" s="5" t="n">
        <v>8496.0</v>
      </c>
      <c r="Q8" s="11" t="n">
        <f si="2" t="shared"/>
        <v>987.0</v>
      </c>
      <c r="R8" s="6" t="n">
        <f si="0" t="shared"/>
        <v>8.60790273556231</v>
      </c>
      <c r="S8" s="13" t="s">
        <v>72</v>
      </c>
    </row>
    <row r="9" spans="1:19" x14ac:dyDescent="0.25">
      <c r="A9" s="20"/>
      <c r="B9" s="16" t="s">
        <v>7</v>
      </c>
      <c r="C9" s="7" t="s">
        <v>8</v>
      </c>
      <c r="D9" s="5" t="n">
        <v>246.0</v>
      </c>
      <c r="E9" s="5" t="n">
        <v>523.0</v>
      </c>
      <c r="F9" s="5" t="n">
        <v>871.0</v>
      </c>
      <c r="G9" s="5" t="n">
        <v>1279.0</v>
      </c>
      <c r="H9" s="5" t="n">
        <v>2636.0</v>
      </c>
      <c r="I9" s="5" t="n">
        <v>1318.0</v>
      </c>
      <c r="J9" s="5" t="n">
        <v>523.0</v>
      </c>
      <c r="K9" s="5" t="n">
        <v>143.0</v>
      </c>
      <c r="L9" s="5" t="n">
        <v>78.0</v>
      </c>
      <c r="M9" s="5" t="n">
        <v>1689.0</v>
      </c>
      <c r="N9" s="11" t="n">
        <f si="1" t="shared"/>
        <v>9306.0</v>
      </c>
      <c r="O9" s="5" t="n">
        <v>452167.0</v>
      </c>
      <c r="P9" s="5" t="n">
        <v>63389.0</v>
      </c>
      <c r="Q9" s="11" t="n">
        <f si="2" t="shared"/>
        <v>7617.0</v>
      </c>
      <c r="R9" s="6" t="n">
        <f si="0" t="shared"/>
        <v>8.322042799002231</v>
      </c>
      <c r="S9" s="13" t="s">
        <v>72</v>
      </c>
    </row>
    <row r="10" spans="1:19" x14ac:dyDescent="0.25">
      <c r="A10" s="20"/>
      <c r="B10" s="16"/>
      <c r="C10" s="7" t="s">
        <v>9</v>
      </c>
      <c r="D10" s="5" t="n">
        <v>537.0</v>
      </c>
      <c r="E10" s="5" t="n">
        <v>1203.0</v>
      </c>
      <c r="F10" s="5" t="n">
        <v>1716.0</v>
      </c>
      <c r="G10" s="5" t="n">
        <v>1680.0</v>
      </c>
      <c r="H10" s="5" t="n">
        <v>3264.0</v>
      </c>
      <c r="I10" s="5" t="n">
        <v>1439.0</v>
      </c>
      <c r="J10" s="5" t="n">
        <v>484.0</v>
      </c>
      <c r="K10" s="5" t="n">
        <v>133.0</v>
      </c>
      <c r="L10" s="5" t="n">
        <v>50.0</v>
      </c>
      <c r="M10" s="5" t="n">
        <v>218.0</v>
      </c>
      <c r="N10" s="11" t="n">
        <f si="1" t="shared"/>
        <v>10724.0</v>
      </c>
      <c r="O10" s="5" t="n">
        <v>109568.0</v>
      </c>
      <c r="P10" s="5" t="n">
        <v>69543.0</v>
      </c>
      <c r="Q10" s="11" t="n">
        <f si="2" t="shared"/>
        <v>10506.0</v>
      </c>
      <c r="R10" s="6" t="n">
        <f si="0" t="shared"/>
        <v>6.619360365505425</v>
      </c>
      <c r="S10" s="13" t="s">
        <v>72</v>
      </c>
    </row>
    <row r="11" spans="1:19" x14ac:dyDescent="0.25">
      <c r="A11" s="20"/>
      <c r="B11" s="16"/>
      <c r="C11" s="7" t="s">
        <v>10</v>
      </c>
      <c r="D11" s="5" t="n">
        <v>204.0</v>
      </c>
      <c r="E11" s="5" t="n">
        <v>273.0</v>
      </c>
      <c r="F11" s="5" t="n">
        <v>406.0</v>
      </c>
      <c r="G11" s="5" t="n">
        <v>364.0</v>
      </c>
      <c r="H11" s="5" t="n">
        <v>799.0</v>
      </c>
      <c r="I11" s="5" t="n">
        <v>692.0</v>
      </c>
      <c r="J11" s="5" t="n">
        <v>993.0</v>
      </c>
      <c r="K11" s="5" t="n">
        <v>370.0</v>
      </c>
      <c r="L11" s="5" t="n">
        <v>124.0</v>
      </c>
      <c r="M11" s="5" t="n">
        <v>5207.0</v>
      </c>
      <c r="N11" s="11" t="n">
        <f si="1" t="shared"/>
        <v>9432.0</v>
      </c>
      <c r="O11" s="5" t="n">
        <v>3994372.0</v>
      </c>
      <c r="P11" s="5" t="n">
        <v>64148.0</v>
      </c>
      <c r="Q11" s="11" t="n">
        <f si="2" t="shared"/>
        <v>4225.0</v>
      </c>
      <c r="R11" s="6" t="n">
        <f si="0" t="shared"/>
        <v>15.182958579881657</v>
      </c>
      <c r="S11" s="13" t="s">
        <v>72</v>
      </c>
    </row>
    <row r="12" spans="1:19" x14ac:dyDescent="0.25">
      <c r="A12" s="20"/>
      <c r="B12" s="16"/>
      <c r="C12" s="7" t="s">
        <v>11</v>
      </c>
      <c r="D12" s="5" t="n">
        <v>368.0</v>
      </c>
      <c r="E12" s="5" t="n">
        <v>253.0</v>
      </c>
      <c r="F12" s="5" t="n">
        <v>342.0</v>
      </c>
      <c r="G12" s="5" t="n">
        <v>241.0</v>
      </c>
      <c r="H12" s="5" t="n">
        <v>352.0</v>
      </c>
      <c r="I12" s="5" t="n">
        <v>366.0</v>
      </c>
      <c r="J12" s="5" t="n">
        <v>209.0</v>
      </c>
      <c r="K12" s="5" t="n">
        <v>178.0</v>
      </c>
      <c r="L12" s="5" t="n">
        <v>100.0</v>
      </c>
      <c r="M12" s="5" t="n">
        <v>3528.0</v>
      </c>
      <c r="N12" s="11" t="n">
        <f si="1" t="shared"/>
        <v>5937.0</v>
      </c>
      <c r="O12" s="5" t="n">
        <v>2254456.0</v>
      </c>
      <c r="P12" s="5" t="n">
        <v>29472.0</v>
      </c>
      <c r="Q12" s="11" t="n">
        <f si="2" t="shared"/>
        <v>2409.0</v>
      </c>
      <c r="R12" s="6" t="n">
        <f si="0" t="shared"/>
        <v>12.23412204234122</v>
      </c>
      <c r="S12" s="13" t="s">
        <v>72</v>
      </c>
    </row>
    <row r="13" spans="1:19" x14ac:dyDescent="0.25">
      <c r="A13" s="20"/>
      <c r="B13" s="16"/>
      <c r="C13" s="7" t="s">
        <v>12</v>
      </c>
      <c r="D13" s="5" t="n">
        <v>306.0</v>
      </c>
      <c r="E13" s="5" t="n">
        <v>402.0</v>
      </c>
      <c r="F13" s="5" t="n">
        <v>406.0</v>
      </c>
      <c r="G13" s="5" t="n">
        <v>449.0</v>
      </c>
      <c r="H13" s="5" t="n">
        <v>432.0</v>
      </c>
      <c r="I13" s="5" t="n">
        <v>327.0</v>
      </c>
      <c r="J13" s="5" t="n">
        <v>218.0</v>
      </c>
      <c r="K13" s="5" t="n">
        <v>140.0</v>
      </c>
      <c r="L13" s="5" t="n">
        <v>97.0</v>
      </c>
      <c r="M13" s="5" t="n">
        <v>3599.0</v>
      </c>
      <c r="N13" s="11" t="n">
        <f si="1" t="shared"/>
        <v>6376.0</v>
      </c>
      <c r="O13" s="5" t="n">
        <v>2321733.0</v>
      </c>
      <c r="P13" s="5" t="n">
        <v>28858.0</v>
      </c>
      <c r="Q13" s="11" t="n">
        <f si="2" t="shared"/>
        <v>2777.0</v>
      </c>
      <c r="R13" s="6" t="n">
        <f si="0" t="shared"/>
        <v>10.391789701116313</v>
      </c>
      <c r="S13" s="13" t="s">
        <v>72</v>
      </c>
    </row>
    <row r="14" spans="1:19" x14ac:dyDescent="0.25">
      <c r="A14" s="20"/>
      <c r="B14" s="16"/>
      <c r="C14" s="7" t="s">
        <v>13</v>
      </c>
      <c r="D14" s="5" t="n">
        <v>45.0</v>
      </c>
      <c r="E14" s="5" t="n">
        <v>68.0</v>
      </c>
      <c r="F14" s="5" t="n">
        <v>142.0</v>
      </c>
      <c r="G14" s="5" t="n">
        <v>125.0</v>
      </c>
      <c r="H14" s="5" t="n">
        <v>298.0</v>
      </c>
      <c r="I14" s="5" t="n">
        <v>370.0</v>
      </c>
      <c r="J14" s="5" t="n">
        <v>523.0</v>
      </c>
      <c r="K14" s="5" t="n">
        <v>195.0</v>
      </c>
      <c r="L14" s="5" t="n">
        <v>161.0</v>
      </c>
      <c r="M14" s="5" t="n">
        <v>3642.0</v>
      </c>
      <c r="N14" s="11" t="n">
        <f si="1" t="shared"/>
        <v>5569.0</v>
      </c>
      <c r="O14" s="5" t="n">
        <v>2513387.0</v>
      </c>
      <c r="P14" s="5" t="n">
        <v>42137.0</v>
      </c>
      <c r="Q14" s="11" t="n">
        <f si="2" t="shared"/>
        <v>1927.0</v>
      </c>
      <c r="R14" s="6" t="n">
        <f si="0" t="shared"/>
        <v>21.866632070576024</v>
      </c>
      <c r="S14" s="13" t="s">
        <v>72</v>
      </c>
    </row>
    <row r="15" spans="1:19" x14ac:dyDescent="0.25">
      <c r="A15" s="20"/>
      <c r="B15" s="16"/>
      <c r="C15" s="7" t="s">
        <v>14</v>
      </c>
      <c r="D15" s="5" t="n">
        <f>D16-D9-D10-D11-D12-D13-D14</f>
        <v>50.0</v>
      </c>
      <c r="E15" s="5" t="n">
        <f ref="E15:M15" si="3" t="shared">E16-E9-E10-E11-E12-E13-E14</f>
        <v>8.0</v>
      </c>
      <c r="F15" s="5" t="n">
        <f si="3" t="shared"/>
        <v>11.0</v>
      </c>
      <c r="G15" s="5" t="n">
        <f si="3" t="shared"/>
        <v>4.0</v>
      </c>
      <c r="H15" s="5" t="n">
        <f si="3" t="shared"/>
        <v>64.0</v>
      </c>
      <c r="I15" s="5" t="n">
        <f si="3" t="shared"/>
        <v>36.0</v>
      </c>
      <c r="J15" s="5" t="n">
        <f si="3" t="shared"/>
        <v>38.0</v>
      </c>
      <c r="K15" s="5" t="n">
        <f si="3" t="shared"/>
        <v>19.0</v>
      </c>
      <c r="L15" s="5" t="n">
        <f si="3" t="shared"/>
        <v>10.0</v>
      </c>
      <c r="M15" s="5" t="n">
        <f si="3" t="shared"/>
        <v>245.0</v>
      </c>
      <c r="N15" s="5" t="n">
        <f ref="N15" si="4" t="shared">N16-N9-N10-N11-N12-N13-N14</f>
        <v>485.0</v>
      </c>
      <c r="O15" s="5" t="n">
        <f>O16-O9-O10-O11-O12-O13-O14</f>
        <v>237232.0</v>
      </c>
      <c r="P15" s="5" t="n">
        <f>P16-P9-P10-P11-P12-P13-P14</f>
        <v>3537.0</v>
      </c>
      <c r="Q15" s="11" t="n">
        <f si="2" t="shared"/>
        <v>240.0</v>
      </c>
      <c r="R15" s="6" t="n">
        <f si="0" t="shared"/>
        <v>14.7375</v>
      </c>
      <c r="S15" s="13" t="s">
        <v>72</v>
      </c>
    </row>
    <row r="16" spans="1:19" x14ac:dyDescent="0.25">
      <c r="A16" s="20"/>
      <c r="B16" s="16"/>
      <c r="C16" s="7" t="s">
        <v>15</v>
      </c>
      <c r="D16" s="5" t="n">
        <v>1756.0</v>
      </c>
      <c r="E16" s="5" t="n">
        <v>2730.0</v>
      </c>
      <c r="F16" s="5" t="n">
        <v>3894.0</v>
      </c>
      <c r="G16" s="5" t="n">
        <v>4142.0</v>
      </c>
      <c r="H16" s="5" t="n">
        <v>7845.0</v>
      </c>
      <c r="I16" s="5" t="n">
        <v>4548.0</v>
      </c>
      <c r="J16" s="5" t="n">
        <v>2988.0</v>
      </c>
      <c r="K16" s="5" t="n">
        <v>1178.0</v>
      </c>
      <c r="L16" s="5" t="n">
        <v>620.0</v>
      </c>
      <c r="M16" s="5" t="n">
        <v>18128.0</v>
      </c>
      <c r="N16" s="11" t="n">
        <f ref="N16:N48" si="5" t="shared">SUM(D16:M16)</f>
        <v>47829.0</v>
      </c>
      <c r="O16" s="5" t="n">
        <v>1.1882915E7</v>
      </c>
      <c r="P16" s="5" t="n">
        <v>301084.0</v>
      </c>
      <c r="Q16" s="11" t="n">
        <f si="2" t="shared"/>
        <v>29701.0</v>
      </c>
      <c r="R16" s="6" t="n">
        <f si="0" t="shared"/>
        <v>10.137167098750885</v>
      </c>
      <c r="S16" s="13" t="s">
        <v>72</v>
      </c>
    </row>
    <row r="17" spans="1:19" x14ac:dyDescent="0.25">
      <c r="A17" s="20"/>
      <c r="B17" s="14" t="s">
        <v>16</v>
      </c>
      <c r="C17" s="14"/>
      <c r="D17" s="5" t="n">
        <f>D18-D16-D3-D4-D5-D6-D7-D8</f>
        <v>118.0</v>
      </c>
      <c r="E17" s="5" t="n">
        <f ref="E17:M17" si="6" t="shared">E18-E16-E3-E4-E5-E6-E7-E8</f>
        <v>179.0</v>
      </c>
      <c r="F17" s="5" t="n">
        <f si="6" t="shared"/>
        <v>185.0</v>
      </c>
      <c r="G17" s="5" t="n">
        <f si="6" t="shared"/>
        <v>137.0</v>
      </c>
      <c r="H17" s="5" t="n">
        <f si="6" t="shared"/>
        <v>403.0</v>
      </c>
      <c r="I17" s="5" t="n">
        <f si="6" t="shared"/>
        <v>757.0</v>
      </c>
      <c r="J17" s="5" t="n">
        <f si="6" t="shared"/>
        <v>808.0</v>
      </c>
      <c r="K17" s="5" t="n">
        <f si="6" t="shared"/>
        <v>1015.0</v>
      </c>
      <c r="L17" s="5" t="n">
        <f si="6" t="shared"/>
        <v>616.0</v>
      </c>
      <c r="M17" s="5" t="n">
        <f si="6" t="shared"/>
        <v>2008.0</v>
      </c>
      <c r="N17" s="11" t="n">
        <f si="5" t="shared"/>
        <v>6226.0</v>
      </c>
      <c r="O17" s="5" t="n">
        <f>O18-O16-O3-O4-O5-O6-O7-O8</f>
        <v>822118.0</v>
      </c>
      <c r="P17" s="5" t="n">
        <f>P18-P16-P3-P4-P5-P6-P7-P8</f>
        <v>122764.0</v>
      </c>
      <c r="Q17" s="11" t="n">
        <f si="2" t="shared"/>
        <v>4218.0</v>
      </c>
      <c r="R17" s="6" t="n">
        <f si="0" t="shared"/>
        <v>29.10478899952584</v>
      </c>
      <c r="S17" s="13" t="s">
        <v>72</v>
      </c>
    </row>
    <row r="18" spans="1:19" x14ac:dyDescent="0.25">
      <c r="A18" s="20"/>
      <c r="B18" s="14" t="s">
        <v>17</v>
      </c>
      <c r="C18" s="14"/>
      <c r="D18" s="5" t="n">
        <v>10869.0</v>
      </c>
      <c r="E18" s="5" t="n">
        <v>37670.0</v>
      </c>
      <c r="F18" s="5" t="n">
        <v>56887.0</v>
      </c>
      <c r="G18" s="5" t="n">
        <v>33022.0</v>
      </c>
      <c r="H18" s="5" t="n">
        <v>61230.0</v>
      </c>
      <c r="I18" s="5" t="n">
        <v>17203.0</v>
      </c>
      <c r="J18" s="5" t="n">
        <v>8204.0</v>
      </c>
      <c r="K18" s="5" t="n">
        <v>5093.0</v>
      </c>
      <c r="L18" s="5" t="n">
        <v>2930.0</v>
      </c>
      <c r="M18" s="5" t="n">
        <v>30100.0</v>
      </c>
      <c r="N18" s="11" t="n">
        <f si="5" t="shared"/>
        <v>263208.0</v>
      </c>
      <c r="O18" s="5" t="n">
        <v>1.7049372E7</v>
      </c>
      <c r="P18" s="5" t="n">
        <v>1583452.0</v>
      </c>
      <c r="Q18" s="11" t="n">
        <f si="2" t="shared"/>
        <v>233108.0</v>
      </c>
      <c r="R18" s="6" t="n">
        <f si="0" t="shared"/>
        <v>6.792782744478954</v>
      </c>
      <c r="S18" s="13" t="s">
        <v>72</v>
      </c>
    </row>
    <row r="19" spans="1:19" x14ac:dyDescent="0.25">
      <c r="A19" s="16" t="s">
        <v>18</v>
      </c>
      <c r="B19" s="14" t="s">
        <v>19</v>
      </c>
      <c r="C19" s="14"/>
      <c r="D19" s="5" t="n">
        <v>190.0</v>
      </c>
      <c r="E19" s="5" t="n">
        <v>450.0</v>
      </c>
      <c r="F19" s="5" t="n">
        <v>714.0</v>
      </c>
      <c r="G19" s="5" t="n">
        <v>521.0</v>
      </c>
      <c r="H19" s="5" t="n">
        <v>788.0</v>
      </c>
      <c r="I19" s="5" t="n">
        <v>752.0</v>
      </c>
      <c r="J19" s="5" t="n">
        <v>623.0</v>
      </c>
      <c r="K19" s="5" t="n">
        <v>210.0</v>
      </c>
      <c r="L19" s="5" t="n">
        <v>51.0</v>
      </c>
      <c r="M19" s="5" t="n">
        <v>492.0</v>
      </c>
      <c r="N19" s="11" t="n">
        <f si="5" t="shared"/>
        <v>4791.0</v>
      </c>
      <c r="O19" s="5" t="n">
        <v>182137.0</v>
      </c>
      <c r="P19" s="5" t="n">
        <v>46403.0</v>
      </c>
      <c r="Q19" s="11" t="n">
        <f si="2" t="shared"/>
        <v>4299.0</v>
      </c>
      <c r="R19" s="6" t="n">
        <f si="0" t="shared"/>
        <v>10.793905559432426</v>
      </c>
      <c r="S19" s="13" t="s">
        <v>72</v>
      </c>
    </row>
    <row r="20" spans="1:19" x14ac:dyDescent="0.25">
      <c r="A20" s="16"/>
      <c r="B20" s="14" t="s">
        <v>20</v>
      </c>
      <c r="C20" s="14"/>
      <c r="D20" s="5" t="n">
        <v>2281.0</v>
      </c>
      <c r="E20" s="5" t="n">
        <v>2498.0</v>
      </c>
      <c r="F20" s="5" t="n">
        <v>2916.0</v>
      </c>
      <c r="G20" s="5" t="n">
        <v>2300.0</v>
      </c>
      <c r="H20" s="5" t="n">
        <v>5153.0</v>
      </c>
      <c r="I20" s="5" t="n">
        <v>7179.0</v>
      </c>
      <c r="J20" s="5" t="n">
        <v>7474.0</v>
      </c>
      <c r="K20" s="5" t="n">
        <v>2185.0</v>
      </c>
      <c r="L20" s="5" t="n">
        <v>306.0</v>
      </c>
      <c r="M20" s="5" t="n">
        <v>1541.0</v>
      </c>
      <c r="N20" s="11" t="n">
        <f si="5" t="shared"/>
        <v>33833.0</v>
      </c>
      <c r="O20" s="5" t="n">
        <v>887048.0</v>
      </c>
      <c r="P20" s="5" t="n">
        <v>428486.0</v>
      </c>
      <c r="Q20" s="11" t="n">
        <f si="2" t="shared"/>
        <v>32292.0</v>
      </c>
      <c r="R20" s="6" t="n">
        <f si="0" t="shared"/>
        <v>13.269106899541683</v>
      </c>
      <c r="S20" s="13" t="s">
        <v>72</v>
      </c>
    </row>
    <row r="21" spans="1:19" x14ac:dyDescent="0.25">
      <c r="A21" s="16"/>
      <c r="B21" s="14" t="s">
        <v>21</v>
      </c>
      <c r="C21" s="14"/>
      <c r="D21" s="5" t="n">
        <v>6.0</v>
      </c>
      <c r="E21" s="5" t="n">
        <v>4.0</v>
      </c>
      <c r="F21" s="5" t="n">
        <v>12.0</v>
      </c>
      <c r="G21" s="5" t="n">
        <v>14.0</v>
      </c>
      <c r="H21" s="5" t="n">
        <v>39.0</v>
      </c>
      <c r="I21" s="5" t="n">
        <v>31.0</v>
      </c>
      <c r="J21" s="5" t="n">
        <v>7.0</v>
      </c>
      <c r="K21" s="5" t="n">
        <v>4.0</v>
      </c>
      <c r="L21" s="5" t="n">
        <v>2.0</v>
      </c>
      <c r="M21" s="5" t="n">
        <v>17.0</v>
      </c>
      <c r="N21" s="11" t="n">
        <f si="5" t="shared"/>
        <v>136.0</v>
      </c>
      <c r="O21" s="5" t="n">
        <v>7422.0</v>
      </c>
      <c r="P21" s="5" t="n">
        <v>1180.0</v>
      </c>
      <c r="Q21" s="11" t="n">
        <f si="2" t="shared"/>
        <v>119.0</v>
      </c>
      <c r="R21" s="6" t="n">
        <f si="0" t="shared"/>
        <v>9.915966386554622</v>
      </c>
      <c r="S21" s="13" t="s">
        <v>72</v>
      </c>
    </row>
    <row r="22" spans="1:19" x14ac:dyDescent="0.25">
      <c r="A22" s="16"/>
      <c r="B22" s="14" t="s">
        <v>22</v>
      </c>
      <c r="C22" s="14"/>
      <c r="D22" s="5" t="n">
        <v>11.0</v>
      </c>
      <c r="E22" s="5" t="n">
        <v>22.0</v>
      </c>
      <c r="F22" s="5" t="n">
        <v>26.0</v>
      </c>
      <c r="G22" s="5" t="n">
        <v>21.0</v>
      </c>
      <c r="H22" s="5" t="n">
        <v>91.0</v>
      </c>
      <c r="I22" s="5" t="n">
        <v>45.0</v>
      </c>
      <c r="J22" s="5" t="n">
        <v>25.0</v>
      </c>
      <c r="K22" s="5" t="n">
        <v>6.0</v>
      </c>
      <c r="L22" s="5" t="n">
        <v>3.0</v>
      </c>
      <c r="M22" s="5" t="n">
        <v>36.0</v>
      </c>
      <c r="N22" s="11" t="n">
        <f si="5" t="shared"/>
        <v>286.0</v>
      </c>
      <c r="O22" s="5" t="n">
        <v>15060.0</v>
      </c>
      <c r="P22" s="5" t="n">
        <v>2269.0</v>
      </c>
      <c r="Q22" s="11" t="n">
        <f si="2" t="shared"/>
        <v>250.0</v>
      </c>
      <c r="R22" s="6" t="n">
        <f si="0" t="shared"/>
        <v>9.076</v>
      </c>
      <c r="S22" s="13" t="s">
        <v>72</v>
      </c>
    </row>
    <row r="23" spans="1:19" x14ac:dyDescent="0.25">
      <c r="A23" s="16"/>
      <c r="B23" s="14" t="s">
        <v>23</v>
      </c>
      <c r="C23" s="14"/>
      <c r="D23" s="5" t="n">
        <v>1.0</v>
      </c>
      <c r="E23" s="5" t="n">
        <v>1.0</v>
      </c>
      <c r="F23" s="5" t="n">
        <v>3.0</v>
      </c>
      <c r="G23" s="5" t="n">
        <v>5.0</v>
      </c>
      <c r="H23" s="5" t="n">
        <v>30.0</v>
      </c>
      <c r="I23" s="5" t="n">
        <v>4.0</v>
      </c>
      <c r="J23" s="5" t="n">
        <v>3.0</v>
      </c>
      <c r="K23" s="5" t="n">
        <v>4.0</v>
      </c>
      <c r="L23" s="5" t="n">
        <v>3.0</v>
      </c>
      <c r="M23" s="5" t="n">
        <v>2.0</v>
      </c>
      <c r="N23" s="11" t="n">
        <f si="5" t="shared"/>
        <v>56.0</v>
      </c>
      <c r="O23" s="5" t="n">
        <v>1155.0</v>
      </c>
      <c r="P23" s="5" t="n">
        <v>708.0</v>
      </c>
      <c r="Q23" s="11" t="n">
        <f si="2" t="shared"/>
        <v>54.0</v>
      </c>
      <c r="R23" s="6" t="n">
        <f si="0" t="shared"/>
        <v>13.11111111111111</v>
      </c>
      <c r="S23" s="13" t="s">
        <v>72</v>
      </c>
    </row>
    <row r="24" spans="1:19" x14ac:dyDescent="0.25">
      <c r="A24" s="16"/>
      <c r="B24" s="14" t="s">
        <v>24</v>
      </c>
      <c r="C24" s="14"/>
      <c r="D24" s="5" t="n">
        <f>D25-D19-D20-D21-D22-D23</f>
        <v>17.0</v>
      </c>
      <c r="E24" s="5" t="n">
        <f ref="E24:M24" si="7" t="shared">E25-E19-E20-E21-E22-E23</f>
        <v>18.0</v>
      </c>
      <c r="F24" s="5" t="n">
        <f si="7" t="shared"/>
        <v>40.0</v>
      </c>
      <c r="G24" s="5" t="n">
        <f si="7" t="shared"/>
        <v>20.0</v>
      </c>
      <c r="H24" s="5" t="n">
        <f si="7" t="shared"/>
        <v>165.0</v>
      </c>
      <c r="I24" s="5" t="n">
        <f si="7" t="shared"/>
        <v>136.0</v>
      </c>
      <c r="J24" s="5" t="n">
        <f si="7" t="shared"/>
        <v>63.0</v>
      </c>
      <c r="K24" s="5" t="n">
        <f si="7" t="shared"/>
        <v>29.0</v>
      </c>
      <c r="L24" s="5" t="n">
        <f si="7" t="shared"/>
        <v>11.0</v>
      </c>
      <c r="M24" s="5" t="n">
        <f si="7" t="shared"/>
        <v>167.0</v>
      </c>
      <c r="N24" s="11" t="n">
        <f si="5" t="shared"/>
        <v>666.0</v>
      </c>
      <c r="O24" s="5" t="n">
        <f>O25-O19-O20-O21-O22-O23</f>
        <v>67833.0</v>
      </c>
      <c r="P24" s="5" t="n">
        <f>P25-P19-P20-P21-P22-P23</f>
        <v>6437.0</v>
      </c>
      <c r="Q24" s="11" t="n">
        <f si="2" t="shared"/>
        <v>499.0</v>
      </c>
      <c r="R24" s="6" t="n">
        <f si="0" t="shared"/>
        <v>12.899799599198397</v>
      </c>
      <c r="S24" s="13" t="s">
        <v>72</v>
      </c>
    </row>
    <row r="25" spans="1:19" x14ac:dyDescent="0.25">
      <c r="A25" s="16"/>
      <c r="B25" s="14" t="s">
        <v>25</v>
      </c>
      <c r="C25" s="14"/>
      <c r="D25" s="5" t="n">
        <v>2506.0</v>
      </c>
      <c r="E25" s="5" t="n">
        <v>2993.0</v>
      </c>
      <c r="F25" s="5" t="n">
        <v>3711.0</v>
      </c>
      <c r="G25" s="5" t="n">
        <v>2881.0</v>
      </c>
      <c r="H25" s="5" t="n">
        <v>6266.0</v>
      </c>
      <c r="I25" s="5" t="n">
        <v>8147.0</v>
      </c>
      <c r="J25" s="5" t="n">
        <v>8195.0</v>
      </c>
      <c r="K25" s="5" t="n">
        <v>2438.0</v>
      </c>
      <c r="L25" s="5" t="n">
        <v>376.0</v>
      </c>
      <c r="M25" s="5" t="n">
        <v>2255.0</v>
      </c>
      <c r="N25" s="11" t="n">
        <f si="5" t="shared"/>
        <v>39768.0</v>
      </c>
      <c r="O25" s="5" t="n">
        <v>1160655.0</v>
      </c>
      <c r="P25" s="5" t="n">
        <v>485483.0</v>
      </c>
      <c r="Q25" s="11" t="n">
        <f si="2" t="shared"/>
        <v>37513.0</v>
      </c>
      <c r="R25" s="6" t="n">
        <f si="0" t="shared"/>
        <v>12.941726868019087</v>
      </c>
      <c r="S25" s="13" t="s">
        <v>72</v>
      </c>
    </row>
    <row r="26" spans="1:19" x14ac:dyDescent="0.25">
      <c r="A26" s="16" t="s">
        <v>26</v>
      </c>
      <c r="B26" s="14" t="s">
        <v>27</v>
      </c>
      <c r="C26" s="14"/>
      <c r="D26" s="5" t="n">
        <v>28.0</v>
      </c>
      <c r="E26" s="5" t="n">
        <v>39.0</v>
      </c>
      <c r="F26" s="5" t="n">
        <v>55.0</v>
      </c>
      <c r="G26" s="5" t="n">
        <v>24.0</v>
      </c>
      <c r="H26" s="5" t="n">
        <v>74.0</v>
      </c>
      <c r="I26" s="5" t="n">
        <v>110.0</v>
      </c>
      <c r="J26" s="5" t="n">
        <v>75.0</v>
      </c>
      <c r="K26" s="5" t="n">
        <v>12.0</v>
      </c>
      <c r="L26" s="5" t="n">
        <v>1.0</v>
      </c>
      <c r="M26" s="5" t="n">
        <v>12.0</v>
      </c>
      <c r="N26" s="11" t="n">
        <f si="5" t="shared"/>
        <v>430.0</v>
      </c>
      <c r="O26" s="5" t="n">
        <v>7210.0</v>
      </c>
      <c r="P26" s="5" t="n">
        <v>4139.0</v>
      </c>
      <c r="Q26" s="11" t="n">
        <f si="2" t="shared"/>
        <v>418.0</v>
      </c>
      <c r="R26" s="6" t="n">
        <f si="0" t="shared"/>
        <v>9.901913875598087</v>
      </c>
      <c r="S26" s="13" t="s">
        <v>72</v>
      </c>
    </row>
    <row r="27" spans="1:19" x14ac:dyDescent="0.25">
      <c r="A27" s="16"/>
      <c r="B27" s="14" t="s">
        <v>28</v>
      </c>
      <c r="C27" s="14"/>
      <c r="D27" s="5" t="n">
        <v>137.0</v>
      </c>
      <c r="E27" s="5" t="n">
        <v>221.0</v>
      </c>
      <c r="F27" s="5" t="n">
        <v>245.0</v>
      </c>
      <c r="G27" s="5" t="n">
        <v>140.0</v>
      </c>
      <c r="H27" s="5" t="n">
        <v>437.0</v>
      </c>
      <c r="I27" s="5" t="n">
        <v>381.0</v>
      </c>
      <c r="J27" s="5" t="n">
        <v>281.0</v>
      </c>
      <c r="K27" s="5" t="n">
        <v>76.0</v>
      </c>
      <c r="L27" s="5" t="n">
        <v>56.0</v>
      </c>
      <c r="M27" s="5" t="n">
        <v>182.0</v>
      </c>
      <c r="N27" s="11" t="n">
        <f si="5" t="shared"/>
        <v>2156.0</v>
      </c>
      <c r="O27" s="5" t="n">
        <v>69811.0</v>
      </c>
      <c r="P27" s="5" t="n">
        <v>22658.0</v>
      </c>
      <c r="Q27" s="11" t="n">
        <f si="2" t="shared"/>
        <v>1974.0</v>
      </c>
      <c r="R27" s="6" t="n">
        <f si="0" t="shared"/>
        <v>11.47821681864235</v>
      </c>
      <c r="S27" s="13" t="s">
        <v>72</v>
      </c>
    </row>
    <row r="28" spans="1:19" x14ac:dyDescent="0.25">
      <c r="A28" s="16"/>
      <c r="B28" s="14" t="s">
        <v>29</v>
      </c>
      <c r="C28" s="14"/>
      <c r="D28" s="5" t="n">
        <v>222.0</v>
      </c>
      <c r="E28" s="5" t="n">
        <v>369.0</v>
      </c>
      <c r="F28" s="5" t="n">
        <v>369.0</v>
      </c>
      <c r="G28" s="5" t="n">
        <v>229.0</v>
      </c>
      <c r="H28" s="5" t="n">
        <v>557.0</v>
      </c>
      <c r="I28" s="5" t="n">
        <v>453.0</v>
      </c>
      <c r="J28" s="5" t="n">
        <v>333.0</v>
      </c>
      <c r="K28" s="5" t="n">
        <v>74.0</v>
      </c>
      <c r="L28" s="5" t="n">
        <v>38.0</v>
      </c>
      <c r="M28" s="5" t="n">
        <v>150.0</v>
      </c>
      <c r="N28" s="11" t="n">
        <f si="5" t="shared"/>
        <v>2794.0</v>
      </c>
      <c r="O28" s="5" t="n">
        <v>62512.0</v>
      </c>
      <c r="P28" s="5" t="n">
        <v>24826.0</v>
      </c>
      <c r="Q28" s="11" t="n">
        <f si="2" t="shared"/>
        <v>2644.0</v>
      </c>
      <c r="R28" s="6" t="n">
        <f si="0" t="shared"/>
        <v>9.389561270801815</v>
      </c>
      <c r="S28" s="13" t="s">
        <v>72</v>
      </c>
    </row>
    <row r="29" spans="1:19" x14ac:dyDescent="0.25">
      <c r="A29" s="16"/>
      <c r="B29" s="14" t="s">
        <v>30</v>
      </c>
      <c r="C29" s="14"/>
      <c r="D29" s="5" t="n">
        <v>76.0</v>
      </c>
      <c r="E29" s="5" t="n">
        <v>164.0</v>
      </c>
      <c r="F29" s="5" t="n">
        <v>127.0</v>
      </c>
      <c r="G29" s="5" t="n">
        <v>102.0</v>
      </c>
      <c r="H29" s="5" t="n">
        <v>253.0</v>
      </c>
      <c r="I29" s="5" t="n">
        <v>114.0</v>
      </c>
      <c r="J29" s="5" t="n">
        <v>52.0</v>
      </c>
      <c r="K29" s="5" t="n">
        <v>11.0</v>
      </c>
      <c r="L29" s="5" t="n">
        <v>12.0</v>
      </c>
      <c r="M29" s="5" t="n">
        <v>34.0</v>
      </c>
      <c r="N29" s="11" t="n">
        <f si="5" t="shared"/>
        <v>945.0</v>
      </c>
      <c r="O29" s="5" t="n">
        <v>14696.0</v>
      </c>
      <c r="P29" s="5" t="n">
        <v>6371.0</v>
      </c>
      <c r="Q29" s="11" t="n">
        <f si="2" t="shared"/>
        <v>911.0</v>
      </c>
      <c r="R29" s="6" t="n">
        <f si="0" t="shared"/>
        <v>6.993413830954995</v>
      </c>
      <c r="S29" s="13" t="s">
        <v>72</v>
      </c>
    </row>
    <row r="30" spans="1:19" x14ac:dyDescent="0.25">
      <c r="A30" s="16"/>
      <c r="B30" s="14" t="s">
        <v>31</v>
      </c>
      <c r="C30" s="14"/>
      <c r="D30" s="5" t="n">
        <v>117.0</v>
      </c>
      <c r="E30" s="5" t="n">
        <v>107.0</v>
      </c>
      <c r="F30" s="5" t="n">
        <v>98.0</v>
      </c>
      <c r="G30" s="5" t="n">
        <v>95.0</v>
      </c>
      <c r="H30" s="5" t="n">
        <v>175.0</v>
      </c>
      <c r="I30" s="5" t="n">
        <v>172.0</v>
      </c>
      <c r="J30" s="5" t="n">
        <v>104.0</v>
      </c>
      <c r="K30" s="5" t="n">
        <v>18.0</v>
      </c>
      <c r="L30" s="5" t="n">
        <v>9.0</v>
      </c>
      <c r="M30" s="5" t="n">
        <v>28.0</v>
      </c>
      <c r="N30" s="11" t="n">
        <f si="5" t="shared"/>
        <v>923.0</v>
      </c>
      <c r="O30" s="5" t="n">
        <v>13856.0</v>
      </c>
      <c r="P30" s="5" t="n">
        <v>7783.0</v>
      </c>
      <c r="Q30" s="11" t="n">
        <f si="2" t="shared"/>
        <v>895.0</v>
      </c>
      <c r="R30" s="6" t="n">
        <f si="0" t="shared"/>
        <v>8.69608938547486</v>
      </c>
      <c r="S30" s="13" t="s">
        <v>72</v>
      </c>
    </row>
    <row r="31" spans="1:19" x14ac:dyDescent="0.25">
      <c r="A31" s="16"/>
      <c r="B31" s="14" t="s">
        <v>32</v>
      </c>
      <c r="C31" s="14"/>
      <c r="D31" s="5" t="n">
        <v>44.0</v>
      </c>
      <c r="E31" s="5" t="n">
        <v>64.0</v>
      </c>
      <c r="F31" s="5" t="n">
        <v>58.0</v>
      </c>
      <c r="G31" s="5" t="n">
        <v>79.0</v>
      </c>
      <c r="H31" s="5" t="n">
        <v>156.0</v>
      </c>
      <c r="I31" s="5" t="n">
        <v>149.0</v>
      </c>
      <c r="J31" s="5" t="n">
        <v>50.0</v>
      </c>
      <c r="K31" s="5" t="n">
        <v>13.0</v>
      </c>
      <c r="L31" s="5" t="n">
        <v>4.0</v>
      </c>
      <c r="M31" s="5" t="n">
        <v>25.0</v>
      </c>
      <c r="N31" s="11" t="n">
        <f si="5" t="shared"/>
        <v>642.0</v>
      </c>
      <c r="O31" s="5" t="n">
        <v>13699.0</v>
      </c>
      <c r="P31" s="5" t="n">
        <v>5371.0</v>
      </c>
      <c r="Q31" s="11" t="n">
        <f si="2" t="shared"/>
        <v>617.0</v>
      </c>
      <c r="R31" s="6" t="n">
        <f si="0" t="shared"/>
        <v>8.705024311183145</v>
      </c>
      <c r="S31" s="13" t="s">
        <v>72</v>
      </c>
    </row>
    <row r="32" spans="1:19" x14ac:dyDescent="0.25">
      <c r="A32" s="16"/>
      <c r="B32" s="14" t="s">
        <v>33</v>
      </c>
      <c r="C32" s="14"/>
      <c r="D32" s="5" t="n">
        <v>31.0</v>
      </c>
      <c r="E32" s="5" t="n">
        <v>63.0</v>
      </c>
      <c r="F32" s="5" t="n">
        <v>47.0</v>
      </c>
      <c r="G32" s="5" t="n">
        <v>38.0</v>
      </c>
      <c r="H32" s="5" t="n">
        <v>92.0</v>
      </c>
      <c r="I32" s="5" t="n">
        <v>68.0</v>
      </c>
      <c r="J32" s="5" t="n">
        <v>32.0</v>
      </c>
      <c r="K32" s="5" t="n">
        <v>10.0</v>
      </c>
      <c r="L32" s="5" t="n">
        <v>2.0</v>
      </c>
      <c r="M32" s="5" t="n">
        <v>25.0</v>
      </c>
      <c r="N32" s="11" t="n">
        <f si="5" t="shared"/>
        <v>408.0</v>
      </c>
      <c r="O32" s="5" t="n">
        <v>12935.0</v>
      </c>
      <c r="P32" s="5" t="n">
        <v>3019.0</v>
      </c>
      <c r="Q32" s="11" t="n">
        <f si="2" t="shared"/>
        <v>383.0</v>
      </c>
      <c r="R32" s="6" t="n">
        <f si="0" t="shared"/>
        <v>7.882506527415144</v>
      </c>
      <c r="S32" s="13" t="s">
        <v>72</v>
      </c>
    </row>
    <row r="33" spans="1:19" x14ac:dyDescent="0.25">
      <c r="A33" s="16"/>
      <c r="B33" s="14" t="s">
        <v>34</v>
      </c>
      <c r="C33" s="14"/>
      <c r="D33" s="5" t="n">
        <v>265.0</v>
      </c>
      <c r="E33" s="5" t="n">
        <v>458.0</v>
      </c>
      <c r="F33" s="5" t="n">
        <v>542.0</v>
      </c>
      <c r="G33" s="5" t="n">
        <v>418.0</v>
      </c>
      <c r="H33" s="5" t="n">
        <v>555.0</v>
      </c>
      <c r="I33" s="5" t="n">
        <v>419.0</v>
      </c>
      <c r="J33" s="5" t="n">
        <v>184.0</v>
      </c>
      <c r="K33" s="5" t="n">
        <v>66.0</v>
      </c>
      <c r="L33" s="5" t="n">
        <v>61.0</v>
      </c>
      <c r="M33" s="5" t="n">
        <v>210.0</v>
      </c>
      <c r="N33" s="11" t="n">
        <f si="5" t="shared"/>
        <v>3178.0</v>
      </c>
      <c r="O33" s="5" t="n">
        <v>79517.0</v>
      </c>
      <c r="P33" s="5" t="n">
        <v>23734.0</v>
      </c>
      <c r="Q33" s="11" t="n">
        <f si="2" t="shared"/>
        <v>2968.0</v>
      </c>
      <c r="R33" s="6" t="n">
        <f si="0" t="shared"/>
        <v>7.9966307277628035</v>
      </c>
      <c r="S33" s="13" t="s">
        <v>72</v>
      </c>
    </row>
    <row r="34" spans="1:19" x14ac:dyDescent="0.25">
      <c r="A34" s="16"/>
      <c r="B34" s="14" t="s">
        <v>35</v>
      </c>
      <c r="C34" s="14"/>
      <c r="D34" s="5" t="n">
        <v>50.0</v>
      </c>
      <c r="E34" s="5" t="n">
        <v>44.0</v>
      </c>
      <c r="F34" s="5" t="n">
        <v>36.0</v>
      </c>
      <c r="G34" s="5" t="n">
        <v>29.0</v>
      </c>
      <c r="H34" s="5" t="n">
        <v>57.0</v>
      </c>
      <c r="I34" s="5" t="n">
        <v>97.0</v>
      </c>
      <c r="J34" s="5" t="n">
        <v>62.0</v>
      </c>
      <c r="K34" s="5" t="n">
        <v>12.0</v>
      </c>
      <c r="L34" s="5" t="n">
        <v>8.0</v>
      </c>
      <c r="M34" s="5" t="n">
        <v>18.0</v>
      </c>
      <c r="N34" s="11" t="n">
        <f si="5" t="shared"/>
        <v>413.0</v>
      </c>
      <c r="O34" s="5" t="n">
        <v>8660.0</v>
      </c>
      <c r="P34" s="5" t="n">
        <v>4254.0</v>
      </c>
      <c r="Q34" s="11" t="n">
        <f si="2" t="shared"/>
        <v>395.0</v>
      </c>
      <c r="R34" s="6" t="n">
        <f si="0" t="shared"/>
        <v>10.769620253164558</v>
      </c>
      <c r="S34" s="13" t="s">
        <v>72</v>
      </c>
    </row>
    <row r="35" spans="1:19" x14ac:dyDescent="0.25">
      <c r="A35" s="16"/>
      <c r="B35" s="14" t="s">
        <v>36</v>
      </c>
      <c r="C35" s="14"/>
      <c r="D35" s="5" t="n">
        <v>33.0</v>
      </c>
      <c r="E35" s="5" t="n">
        <v>6.0</v>
      </c>
      <c r="F35" s="5" t="n">
        <v>13.0</v>
      </c>
      <c r="G35" s="5" t="n">
        <v>13.0</v>
      </c>
      <c r="H35" s="5" t="n">
        <v>34.0</v>
      </c>
      <c r="I35" s="5" t="n">
        <v>11.0</v>
      </c>
      <c r="J35" s="5" t="n">
        <v>2.0</v>
      </c>
      <c r="K35" s="5" t="n">
        <v>2.0</v>
      </c>
      <c r="L35" s="5" t="n">
        <v>2.0</v>
      </c>
      <c r="M35" s="5" t="n">
        <v>4.0</v>
      </c>
      <c r="N35" s="11" t="n">
        <f si="5" t="shared"/>
        <v>120.0</v>
      </c>
      <c r="O35" s="5" t="n">
        <v>1601.0</v>
      </c>
      <c r="P35" s="5" t="n">
        <v>758.0</v>
      </c>
      <c r="Q35" s="11" t="n">
        <f si="2" t="shared"/>
        <v>116.0</v>
      </c>
      <c r="R35" s="6" t="n">
        <f si="0" t="shared"/>
        <v>6.5344827586206895</v>
      </c>
      <c r="S35" s="13" t="s">
        <v>72</v>
      </c>
    </row>
    <row r="36" spans="1:19" x14ac:dyDescent="0.25">
      <c r="A36" s="16"/>
      <c r="B36" s="14" t="s">
        <v>37</v>
      </c>
      <c r="C36" s="14"/>
      <c r="D36" s="5" t="n">
        <v>25.0</v>
      </c>
      <c r="E36" s="5" t="n">
        <v>36.0</v>
      </c>
      <c r="F36" s="5" t="n">
        <v>85.0</v>
      </c>
      <c r="G36" s="5" t="n">
        <v>51.0</v>
      </c>
      <c r="H36" s="5" t="n">
        <v>104.0</v>
      </c>
      <c r="I36" s="5" t="n">
        <v>93.0</v>
      </c>
      <c r="J36" s="5" t="n">
        <v>76.0</v>
      </c>
      <c r="K36" s="5" t="n">
        <v>14.0</v>
      </c>
      <c r="L36" s="5" t="n">
        <v>6.0</v>
      </c>
      <c r="M36" s="5" t="n">
        <v>22.0</v>
      </c>
      <c r="N36" s="11" t="n">
        <f si="5" t="shared"/>
        <v>512.0</v>
      </c>
      <c r="O36" s="5" t="n">
        <v>9346.0</v>
      </c>
      <c r="P36" s="5" t="n">
        <v>4863.0</v>
      </c>
      <c r="Q36" s="11" t="n">
        <f si="2" t="shared"/>
        <v>490.0</v>
      </c>
      <c r="R36" s="6" t="n">
        <f si="0" t="shared"/>
        <v>9.924489795918367</v>
      </c>
      <c r="S36" s="13" t="s">
        <v>72</v>
      </c>
    </row>
    <row r="37" spans="1:19" x14ac:dyDescent="0.25">
      <c r="A37" s="16"/>
      <c r="B37" s="14" t="s">
        <v>38</v>
      </c>
      <c r="C37" s="14"/>
      <c r="D37" s="5" t="n">
        <v>50.0</v>
      </c>
      <c r="E37" s="5" t="n">
        <v>15.0</v>
      </c>
      <c r="F37" s="5" t="n">
        <v>26.0</v>
      </c>
      <c r="G37" s="5" t="n">
        <v>99.0</v>
      </c>
      <c r="H37" s="5" t="n">
        <v>173.0</v>
      </c>
      <c r="I37" s="5" t="n">
        <v>75.0</v>
      </c>
      <c r="J37" s="5" t="n">
        <v>24.0</v>
      </c>
      <c r="K37" s="5" t="n">
        <v>12.0</v>
      </c>
      <c r="L37" s="5" t="n">
        <v>10.0</v>
      </c>
      <c r="M37" s="5" t="n">
        <v>55.0</v>
      </c>
      <c r="N37" s="11" t="n">
        <f si="5" t="shared"/>
        <v>539.0</v>
      </c>
      <c r="O37" s="5" t="n">
        <v>21709.0</v>
      </c>
      <c r="P37" s="5" t="n">
        <v>4314.0</v>
      </c>
      <c r="Q37" s="11" t="n">
        <f si="2" t="shared"/>
        <v>484.0</v>
      </c>
      <c r="R37" s="6" t="n">
        <f si="0" t="shared"/>
        <v>8.913223140495868</v>
      </c>
      <c r="S37" s="13" t="s">
        <v>72</v>
      </c>
    </row>
    <row r="38" spans="1:19" x14ac:dyDescent="0.25">
      <c r="A38" s="16"/>
      <c r="B38" s="14" t="s">
        <v>39</v>
      </c>
      <c r="C38" s="14"/>
      <c r="D38" s="5" t="n">
        <f>D39-D26-D27-D28-D29-D30-D31-D32-D33-D34-D35-D36-D37</f>
        <v>187.0</v>
      </c>
      <c r="E38" s="5" t="n">
        <f ref="E38:M38" si="8" t="shared">E39-E26-E27-E28-E29-E30-E31-E32-E33-E34-E35-E36-E37</f>
        <v>186.0</v>
      </c>
      <c r="F38" s="5" t="n">
        <f si="8" t="shared"/>
        <v>292.0</v>
      </c>
      <c r="G38" s="5" t="n">
        <f si="8" t="shared"/>
        <v>330.0</v>
      </c>
      <c r="H38" s="5" t="n">
        <f si="8" t="shared"/>
        <v>826.0</v>
      </c>
      <c r="I38" s="5" t="n">
        <f si="8" t="shared"/>
        <v>512.0</v>
      </c>
      <c r="J38" s="5" t="n">
        <f si="8" t="shared"/>
        <v>171.0</v>
      </c>
      <c r="K38" s="5" t="n">
        <f si="8" t="shared"/>
        <v>46.0</v>
      </c>
      <c r="L38" s="5" t="n">
        <f si="8" t="shared"/>
        <v>28.0</v>
      </c>
      <c r="M38" s="5" t="n">
        <f si="8" t="shared"/>
        <v>187.0</v>
      </c>
      <c r="N38" s="11" t="n">
        <f si="5" t="shared"/>
        <v>2765.0</v>
      </c>
      <c r="O38" s="5" t="n">
        <f>O39-O26-O27-O28-O29-O30-O31-O32-O33-O34-O35-O36-O37</f>
        <v>65621.0</v>
      </c>
      <c r="P38" s="5" t="n">
        <f>P39-P26-P27-P28-P29-P30-P31-P32-P33-P34-P35-P36-P37</f>
        <v>20762.0</v>
      </c>
      <c r="Q38" s="11" t="n">
        <f si="2" t="shared"/>
        <v>2578.0</v>
      </c>
      <c r="R38" s="6" t="n">
        <f si="0" t="shared"/>
        <v>8.053529868114818</v>
      </c>
      <c r="S38" s="13" t="s">
        <v>72</v>
      </c>
    </row>
    <row r="39" spans="1:19" x14ac:dyDescent="0.25">
      <c r="A39" s="16"/>
      <c r="B39" s="14" t="s">
        <v>40</v>
      </c>
      <c r="C39" s="14"/>
      <c r="D39" s="5" t="n">
        <v>1265.0</v>
      </c>
      <c r="E39" s="5" t="n">
        <v>1772.0</v>
      </c>
      <c r="F39" s="5" t="n">
        <v>1993.0</v>
      </c>
      <c r="G39" s="5" t="n">
        <v>1647.0</v>
      </c>
      <c r="H39" s="5" t="n">
        <v>3493.0</v>
      </c>
      <c r="I39" s="5" t="n">
        <v>2654.0</v>
      </c>
      <c r="J39" s="5" t="n">
        <v>1446.0</v>
      </c>
      <c r="K39" s="5" t="n">
        <v>366.0</v>
      </c>
      <c r="L39" s="5" t="n">
        <v>237.0</v>
      </c>
      <c r="M39" s="5" t="n">
        <v>952.0</v>
      </c>
      <c r="N39" s="11" t="n">
        <f si="5" t="shared"/>
        <v>15825.0</v>
      </c>
      <c r="O39" s="5" t="n">
        <v>381173.0</v>
      </c>
      <c r="P39" s="5" t="n">
        <v>132852.0</v>
      </c>
      <c r="Q39" s="11" t="n">
        <f si="2" t="shared"/>
        <v>14873.0</v>
      </c>
      <c r="R39" s="6" t="n">
        <f si="0" t="shared"/>
        <v>8.93242788946413</v>
      </c>
      <c r="S39" s="13" t="s">
        <v>72</v>
      </c>
    </row>
    <row r="40" spans="1:19" x14ac:dyDescent="0.25">
      <c r="A40" s="16" t="s">
        <v>41</v>
      </c>
      <c r="B40" s="14" t="s">
        <v>42</v>
      </c>
      <c r="C40" s="14"/>
      <c r="D40" s="5" t="n">
        <v>533.0</v>
      </c>
      <c r="E40" s="5" t="n">
        <v>465.0</v>
      </c>
      <c r="F40" s="5" t="n">
        <v>606.0</v>
      </c>
      <c r="G40" s="5" t="n">
        <v>327.0</v>
      </c>
      <c r="H40" s="5" t="n">
        <v>624.0</v>
      </c>
      <c r="I40" s="5" t="n">
        <v>606.0</v>
      </c>
      <c r="J40" s="5" t="n">
        <v>433.0</v>
      </c>
      <c r="K40" s="5" t="n">
        <v>92.0</v>
      </c>
      <c r="L40" s="5" t="n">
        <v>28.0</v>
      </c>
      <c r="M40" s="5" t="n">
        <v>113.0</v>
      </c>
      <c r="N40" s="11" t="n">
        <f si="5" t="shared"/>
        <v>3827.0</v>
      </c>
      <c r="O40" s="5" t="n">
        <v>62307.0</v>
      </c>
      <c r="P40" s="5" t="n">
        <v>30364.0</v>
      </c>
      <c r="Q40" s="11" t="n">
        <f si="2" t="shared"/>
        <v>3714.0</v>
      </c>
      <c r="R40" s="6" t="n">
        <f si="0" t="shared"/>
        <v>8.17555196553581</v>
      </c>
      <c r="S40" s="13" t="s">
        <v>72</v>
      </c>
    </row>
    <row r="41" spans="1:19" x14ac:dyDescent="0.25">
      <c r="A41" s="16"/>
      <c r="B41" s="14" t="s">
        <v>43</v>
      </c>
      <c r="C41" s="14"/>
      <c r="D41" s="5" t="n">
        <v>37.0</v>
      </c>
      <c r="E41" s="5" t="n">
        <v>47.0</v>
      </c>
      <c r="F41" s="5" t="n">
        <v>72.0</v>
      </c>
      <c r="G41" s="5" t="n">
        <v>44.0</v>
      </c>
      <c r="H41" s="5" t="n">
        <v>110.0</v>
      </c>
      <c r="I41" s="5" t="n">
        <v>121.0</v>
      </c>
      <c r="J41" s="5" t="n">
        <v>93.0</v>
      </c>
      <c r="K41" s="5" t="n">
        <v>20.0</v>
      </c>
      <c r="L41" s="5" t="n">
        <v>11.0</v>
      </c>
      <c r="M41" s="5" t="n">
        <v>39.0</v>
      </c>
      <c r="N41" s="11" t="n">
        <f si="5" t="shared"/>
        <v>594.0</v>
      </c>
      <c r="O41" s="5" t="n">
        <v>16428.0</v>
      </c>
      <c r="P41" s="5" t="n">
        <v>6486.0</v>
      </c>
      <c r="Q41" s="11" t="n">
        <f si="2" t="shared"/>
        <v>555.0</v>
      </c>
      <c r="R41" s="6" t="n">
        <f si="0" t="shared"/>
        <v>11.686486486486487</v>
      </c>
      <c r="S41" s="13" t="s">
        <v>72</v>
      </c>
    </row>
    <row r="42" spans="1:19" x14ac:dyDescent="0.25">
      <c r="A42" s="16"/>
      <c r="B42" s="14" t="s">
        <v>44</v>
      </c>
      <c r="C42" s="14"/>
      <c r="D42" s="5" t="n">
        <f>D43-D40-D41</f>
        <v>3.0</v>
      </c>
      <c r="E42" s="5" t="n">
        <f ref="E42:M42" si="9" t="shared">E43-E40-E41</f>
        <v>8.0</v>
      </c>
      <c r="F42" s="5" t="n">
        <f si="9" t="shared"/>
        <v>11.0</v>
      </c>
      <c r="G42" s="5" t="n">
        <f si="9" t="shared"/>
        <v>13.0</v>
      </c>
      <c r="H42" s="5" t="n">
        <f si="9" t="shared"/>
        <v>30.0</v>
      </c>
      <c r="I42" s="5" t="n">
        <f si="9" t="shared"/>
        <v>21.0</v>
      </c>
      <c r="J42" s="5" t="n">
        <f si="9" t="shared"/>
        <v>6.0</v>
      </c>
      <c r="K42" s="5" t="n">
        <f si="9" t="shared"/>
        <v>2.0</v>
      </c>
      <c r="L42" s="5" t="n">
        <f si="9" t="shared"/>
        <v>1.0</v>
      </c>
      <c r="M42" s="5" t="n">
        <f si="9" t="shared"/>
        <v>16.0</v>
      </c>
      <c r="N42" s="11" t="n">
        <f si="5" t="shared"/>
        <v>111.0</v>
      </c>
      <c r="O42" s="5" t="n">
        <f>O43-O40-O41</f>
        <v>11037.0</v>
      </c>
      <c r="P42" s="5" t="n">
        <f>P43-P40-P41</f>
        <v>879.0</v>
      </c>
      <c r="Q42" s="11" t="n">
        <f si="2" t="shared"/>
        <v>95.0</v>
      </c>
      <c r="R42" s="6" t="n">
        <f si="0" t="shared"/>
        <v>9.25263157894737</v>
      </c>
      <c r="S42" s="13" t="s">
        <v>72</v>
      </c>
    </row>
    <row r="43" spans="1:19" x14ac:dyDescent="0.25">
      <c r="A43" s="16"/>
      <c r="B43" s="14" t="s">
        <v>45</v>
      </c>
      <c r="C43" s="14"/>
      <c r="D43" s="5" t="n">
        <v>573.0</v>
      </c>
      <c r="E43" s="5" t="n">
        <v>520.0</v>
      </c>
      <c r="F43" s="5" t="n">
        <v>689.0</v>
      </c>
      <c r="G43" s="5" t="n">
        <v>384.0</v>
      </c>
      <c r="H43" s="5" t="n">
        <v>764.0</v>
      </c>
      <c r="I43" s="5" t="n">
        <v>748.0</v>
      </c>
      <c r="J43" s="5" t="n">
        <v>532.0</v>
      </c>
      <c r="K43" s="5" t="n">
        <v>114.0</v>
      </c>
      <c r="L43" s="5" t="n">
        <v>40.0</v>
      </c>
      <c r="M43" s="5" t="n">
        <v>168.0</v>
      </c>
      <c r="N43" s="11" t="n">
        <f si="5" t="shared"/>
        <v>4532.0</v>
      </c>
      <c r="O43" s="5" t="n">
        <v>89772.0</v>
      </c>
      <c r="P43" s="5" t="n">
        <v>37729.0</v>
      </c>
      <c r="Q43" s="11" t="n">
        <f si="2" t="shared"/>
        <v>4364.0</v>
      </c>
      <c r="R43" s="6" t="n">
        <f si="0" t="shared"/>
        <v>8.6455087076077</v>
      </c>
      <c r="S43" s="13" t="s">
        <v>72</v>
      </c>
    </row>
    <row customFormat="1" customHeight="1" ht="23.25" r="44" s="9" spans="1:19" x14ac:dyDescent="0.25">
      <c r="A44" s="16" t="s">
        <v>46</v>
      </c>
      <c r="B44" s="17" t="s">
        <v>47</v>
      </c>
      <c r="C44" s="17"/>
      <c r="D44" s="8" t="n">
        <v>18.0</v>
      </c>
      <c r="E44" s="8" t="n">
        <v>26.0</v>
      </c>
      <c r="F44" s="8" t="n">
        <v>36.0</v>
      </c>
      <c r="G44" s="8" t="n">
        <v>11.0</v>
      </c>
      <c r="H44" s="8" t="n">
        <v>60.0</v>
      </c>
      <c r="I44" s="8" t="n">
        <v>139.0</v>
      </c>
      <c r="J44" s="8" t="n">
        <v>33.0</v>
      </c>
      <c r="K44" s="8" t="n">
        <v>19.0</v>
      </c>
      <c r="L44" s="8" t="n">
        <v>10.0</v>
      </c>
      <c r="M44" s="8" t="n">
        <v>195.0</v>
      </c>
      <c r="N44" s="11" t="n">
        <f si="5" t="shared"/>
        <v>547.0</v>
      </c>
      <c r="O44" s="8" t="n">
        <v>66683.0</v>
      </c>
      <c r="P44" s="8" t="n">
        <v>4590.0</v>
      </c>
      <c r="Q44" s="11" t="n">
        <f si="2" t="shared"/>
        <v>352.0</v>
      </c>
      <c r="R44" s="6" t="n">
        <f si="0" t="shared"/>
        <v>13.039772727272727</v>
      </c>
      <c r="S44" s="13" t="s">
        <v>72</v>
      </c>
    </row>
    <row customFormat="1" customHeight="1" ht="21" r="45" s="9" spans="1:19" x14ac:dyDescent="0.25">
      <c r="A45" s="16"/>
      <c r="B45" s="17" t="s">
        <v>48</v>
      </c>
      <c r="C45" s="17"/>
      <c r="D45" s="8" t="n">
        <f>D46-D44</f>
        <v>7.0</v>
      </c>
      <c r="E45" s="8" t="n">
        <f ref="E45:M45" si="10" t="shared">E46-E44</f>
        <v>11.0</v>
      </c>
      <c r="F45" s="8" t="n">
        <f si="10" t="shared"/>
        <v>20.0</v>
      </c>
      <c r="G45" s="8" t="n">
        <f si="10" t="shared"/>
        <v>31.0</v>
      </c>
      <c r="H45" s="8" t="n">
        <f si="10" t="shared"/>
        <v>68.0</v>
      </c>
      <c r="I45" s="8" t="n">
        <f si="10" t="shared"/>
        <v>60.0</v>
      </c>
      <c r="J45" s="8" t="n">
        <f si="10" t="shared"/>
        <v>16.0</v>
      </c>
      <c r="K45" s="8" t="n">
        <f si="10" t="shared"/>
        <v>6.0</v>
      </c>
      <c r="L45" s="8" t="n">
        <f si="10" t="shared"/>
        <v>5.0</v>
      </c>
      <c r="M45" s="8" t="n">
        <f si="10" t="shared"/>
        <v>80.0</v>
      </c>
      <c r="N45" s="11" t="n">
        <f si="5" t="shared"/>
        <v>304.0</v>
      </c>
      <c r="O45" s="8" t="n">
        <f>O46-O44</f>
        <v>40074.0</v>
      </c>
      <c r="P45" s="8" t="n">
        <f>P46-P44</f>
        <v>2285.0</v>
      </c>
      <c r="Q45" s="11" t="n">
        <f si="2" t="shared"/>
        <v>224.0</v>
      </c>
      <c r="R45" s="6" t="n">
        <f si="0" t="shared"/>
        <v>10.200892857142858</v>
      </c>
      <c r="S45" s="13" t="s">
        <v>72</v>
      </c>
    </row>
    <row customFormat="1" customHeight="1" ht="22.5" r="46" s="9" spans="1:19" x14ac:dyDescent="0.25">
      <c r="A46" s="16"/>
      <c r="B46" s="17" t="s">
        <v>49</v>
      </c>
      <c r="C46" s="17"/>
      <c r="D46" s="8" t="n">
        <v>25.0</v>
      </c>
      <c r="E46" s="8" t="n">
        <v>37.0</v>
      </c>
      <c r="F46" s="8" t="n">
        <v>56.0</v>
      </c>
      <c r="G46" s="8" t="n">
        <v>42.0</v>
      </c>
      <c r="H46" s="8" t="n">
        <v>128.0</v>
      </c>
      <c r="I46" s="8" t="n">
        <v>199.0</v>
      </c>
      <c r="J46" s="8" t="n">
        <v>49.0</v>
      </c>
      <c r="K46" s="8" t="n">
        <v>25.0</v>
      </c>
      <c r="L46" s="8" t="n">
        <v>15.0</v>
      </c>
      <c r="M46" s="8" t="n">
        <v>275.0</v>
      </c>
      <c r="N46" s="11" t="n">
        <f si="5" t="shared"/>
        <v>851.0</v>
      </c>
      <c r="O46" s="8" t="n">
        <v>106757.0</v>
      </c>
      <c r="P46" s="8" t="n">
        <v>6875.0</v>
      </c>
      <c r="Q46" s="11" t="n">
        <f si="2" t="shared"/>
        <v>576.0</v>
      </c>
      <c r="R46" s="6" t="n">
        <f si="0" t="shared"/>
        <v>11.93576388888889</v>
      </c>
      <c r="S46" s="13" t="s">
        <v>72</v>
      </c>
    </row>
    <row r="47" spans="1:19" x14ac:dyDescent="0.25">
      <c r="A47" s="7"/>
      <c r="B47" s="14" t="s">
        <v>50</v>
      </c>
      <c r="C47" s="14"/>
      <c r="D47" s="5" t="n">
        <v>703.0</v>
      </c>
      <c r="E47" s="5" t="n">
        <v>851.0</v>
      </c>
      <c r="F47" s="5" t="n">
        <v>414.0</v>
      </c>
      <c r="G47" s="5" t="n">
        <v>80.0</v>
      </c>
      <c r="H47" s="5" t="n">
        <v>135.0</v>
      </c>
      <c r="I47" s="5" t="n">
        <v>104.0</v>
      </c>
      <c r="J47" s="5" t="n">
        <v>50.0</v>
      </c>
      <c r="K47" s="5" t="n">
        <v>17.0</v>
      </c>
      <c r="L47" s="5" t="n">
        <v>15.0</v>
      </c>
      <c r="M47" s="5" t="n">
        <v>162.0</v>
      </c>
      <c r="N47" s="11" t="n">
        <f si="5" t="shared"/>
        <v>2531.0</v>
      </c>
      <c r="O47" s="5" t="n">
        <v>39036.0</v>
      </c>
      <c r="P47" s="5" t="n">
        <v>8661.0</v>
      </c>
      <c r="Q47" s="11" t="n">
        <f si="2" t="shared"/>
        <v>2369.0</v>
      </c>
      <c r="R47" s="6" t="n">
        <f si="0" t="shared"/>
        <v>3.6559729843815956</v>
      </c>
      <c r="S47" s="13" t="s">
        <v>72</v>
      </c>
    </row>
    <row r="48" spans="1:19" x14ac:dyDescent="0.25">
      <c r="A48" s="7"/>
      <c r="B48" s="14" t="s">
        <v>51</v>
      </c>
      <c r="C48" s="14"/>
      <c r="D48" s="5" t="n">
        <f>D47+D46+D43+D39+D25+D18</f>
        <v>15941.0</v>
      </c>
      <c r="E48" s="5" t="n">
        <f ref="E48:M48" si="11" t="shared">E47+E46+E43+E39+E25+E18</f>
        <v>43843.0</v>
      </c>
      <c r="F48" s="5" t="n">
        <f si="11" t="shared"/>
        <v>63750.0</v>
      </c>
      <c r="G48" s="5" t="n">
        <f si="11" t="shared"/>
        <v>38056.0</v>
      </c>
      <c r="H48" s="5" t="n">
        <f si="11" t="shared"/>
        <v>72016.0</v>
      </c>
      <c r="I48" s="5" t="n">
        <f si="11" t="shared"/>
        <v>29055.0</v>
      </c>
      <c r="J48" s="5" t="n">
        <f si="11" t="shared"/>
        <v>18476.0</v>
      </c>
      <c r="K48" s="5" t="n">
        <f si="11" t="shared"/>
        <v>8053.0</v>
      </c>
      <c r="L48" s="5" t="n">
        <f si="11" t="shared"/>
        <v>3613.0</v>
      </c>
      <c r="M48" s="5" t="n">
        <f si="11" t="shared"/>
        <v>33912.0</v>
      </c>
      <c r="N48" s="11" t="n">
        <f si="5" t="shared"/>
        <v>326715.0</v>
      </c>
      <c r="O48" s="5" t="n">
        <f>O47+O46+O43+O39+O25+O18</f>
        <v>1.8826765E7</v>
      </c>
      <c r="P48" s="5" t="n">
        <f>P47+P46+P43+P39+P25+P18</f>
        <v>2255052.0</v>
      </c>
      <c r="Q48" s="11" t="n">
        <f si="2" t="shared"/>
        <v>292803.0</v>
      </c>
      <c r="R48" s="6" t="n">
        <f si="0" t="shared"/>
        <v>7.701601418018258</v>
      </c>
      <c r="S48" s="13" t="s">
        <v>72</v>
      </c>
    </row>
    <row r="49" spans="2:17" x14ac:dyDescent="0.25">
      <c r="B49" s="14" t="s">
        <v>62</v>
      </c>
      <c r="C49" s="14"/>
      <c r="D49" s="6" t="n">
        <f ref="D49:N49" si="12" t="shared">D48/$N$48*100</f>
        <v>4.879176040279754</v>
      </c>
      <c r="E49" s="6" t="n">
        <f ref="E49" si="13" t="shared">E48/$N$48*100</f>
        <v>13.419341015870101</v>
      </c>
      <c r="F49" s="6" t="n">
        <f ref="F49" si="14" t="shared">F48/$N$48*100</f>
        <v>19.512419080850282</v>
      </c>
      <c r="G49" s="6" t="n">
        <f ref="G49" si="15" t="shared">G48/$N$48*100</f>
        <v>11.648072479071974</v>
      </c>
      <c r="H49" s="6" t="n">
        <f ref="H49" si="16" t="shared">H48/$N$48*100</f>
        <v>22.042452902376688</v>
      </c>
      <c r="I49" s="6" t="n">
        <f ref="I49" si="17" t="shared">I48/$N$48*100</f>
        <v>8.89307194343694</v>
      </c>
      <c r="J49" s="6" t="n">
        <f ref="J49" si="18" t="shared">J48/$N$48*100</f>
        <v>5.655081646082977</v>
      </c>
      <c r="K49" s="6" t="n">
        <f ref="K49" si="19" t="shared">K48/$N$48*100</f>
        <v>2.464839386009213</v>
      </c>
      <c r="L49" s="6" t="n">
        <f ref="L49" si="20" t="shared">L48/$N$48*100</f>
        <v>1.1058567864958755</v>
      </c>
      <c r="M49" s="6" t="n">
        <f ref="M49" si="21" t="shared">M48/$N$48*100</f>
        <v>10.379688719526193</v>
      </c>
      <c r="N49" s="6" t="n">
        <f si="12" t="shared"/>
        <v>100.0</v>
      </c>
      <c r="O49" s="6"/>
      <c r="P49" s="6"/>
      <c r="Q49" s="6"/>
    </row>
    <row r="51" spans="2:17" x14ac:dyDescent="0.25">
      <c r="B51" s="12" t="s">
        <v>65</v>
      </c>
    </row>
  </sheetData>
  <mergeCells count="47">
    <mergeCell ref="A2:C2"/>
    <mergeCell ref="A3:A18"/>
    <mergeCell ref="B3:C3"/>
    <mergeCell ref="B4:C4"/>
    <mergeCell ref="B5:C5"/>
    <mergeCell ref="B6:C6"/>
    <mergeCell ref="B7:C7"/>
    <mergeCell ref="B8:C8"/>
    <mergeCell ref="B9:B16"/>
    <mergeCell ref="B17:C17"/>
    <mergeCell ref="B18:C18"/>
    <mergeCell ref="A19:A25"/>
    <mergeCell ref="B19:C19"/>
    <mergeCell ref="B20:C20"/>
    <mergeCell ref="B21:C21"/>
    <mergeCell ref="B22:C22"/>
    <mergeCell ref="B23:C23"/>
    <mergeCell ref="B24:C24"/>
    <mergeCell ref="B25:C25"/>
    <mergeCell ref="B42:C42"/>
    <mergeCell ref="B43:C43"/>
    <mergeCell ref="A26:A39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49:C49"/>
    <mergeCell ref="A1:R1"/>
    <mergeCell ref="A44:A46"/>
    <mergeCell ref="B44:C44"/>
    <mergeCell ref="B45:C45"/>
    <mergeCell ref="B46:C46"/>
    <mergeCell ref="B47:C47"/>
    <mergeCell ref="B48:C48"/>
    <mergeCell ref="B35:C35"/>
    <mergeCell ref="B36:C36"/>
    <mergeCell ref="B37:C37"/>
    <mergeCell ref="B38:C38"/>
    <mergeCell ref="B39:C39"/>
    <mergeCell ref="A40:A43"/>
    <mergeCell ref="B40:C40"/>
    <mergeCell ref="B41:C41"/>
  </mergeCells>
  <phoneticPr fontId="1" type="noConversion"/>
  <printOptions horizontalCentered="1"/>
  <pageMargins bottom="0.43307086614173229" footer="0.31496062992125984" header="0.31496062992125984" left="0.35433070866141736" right="0.35433070866141736" top="0.39370078740157483"/>
  <pageSetup orientation="landscape" paperSize="8" r:id="rId1" scale="8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來臺旅客按停留夜數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2018-08-16T06:57:31Z</dcterms:created>
  <dc:creator>demi</dc:creator>
  <cp:lastModifiedBy>EndSound</cp:lastModifiedBy>
  <cp:lastPrinted>2018-08-23T10:44:38Z</cp:lastPrinted>
  <dcterms:modified xsi:type="dcterms:W3CDTF">2018-09-05T08:54:44Z</dcterms:modified>
</cp:coreProperties>
</file>