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<sst xmlns="http://schemas.openxmlformats.org/spreadsheetml/2006/main" count="118" uniqueCount="73">
  <si>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</si>
  <si>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</si>
  <si>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</si>
  <si>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</si>
  <si>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</si>
  <si>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</si>
  <si>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</si>
  <si>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</si>
  <si>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</si>
  <si>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</si>
  <si>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</si>
  <si>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</si>
  <si>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</si>
  <si>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</si>
  <si>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</si>
  <si>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</si>
  <si>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</si>
  <si>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</si>
  <si>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</si>
  <si>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</si>
  <si>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</si>
  <si>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</si>
  <si>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</si>
  <si>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</si>
  <si>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</si>
  <si>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</si>
  <si>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</si>
  <si>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</si>
  <si>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</si>
  <si>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</si>
  <si>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</si>
  <si>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</si>
  <si>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</si>
  <si>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</si>
  <si>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</si>
  <si>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</si>
  <si>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</si>
  <si>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</si>
  <si>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</si>
  <si>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</si>
  <si>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</si>
  <si>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</si>
  <si>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</si>
  <si>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</si>
  <si>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</si>
  <si>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</si>
  <si>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</si>
  <si>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</si>
  <si>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</si>
  <si>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</si>
  <si>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</si>
  <si>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</si>
  <si>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</si>
  <si>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</si>
  <si>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</si>
  <si>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</si>
  <si>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</si>
  <si>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</si>
  <si>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</si>
  <si>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</si>
  <si>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</si>
  <si>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</si>
  <si>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</si>
  <si>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</si>
  <si>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</si>
  <si>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</si>
  <si>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</si>
  <si>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</si>
  <si>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</si>
  <si>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</si>
  <si>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</si>
  <si>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98年8月來臺旅客人次～按停留夜數分
Table 1-8  Visitor Arrivals  by Length of Stay,
August,2009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</si>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</sst>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2094.0</v>
      </c>
      <c r="E3" s="4" t="n">
        <v>9632.0</v>
      </c>
      <c r="F3" s="4" t="n">
        <v>31768.0</v>
      </c>
      <c r="G3" s="4" t="n">
        <v>16909.0</v>
      </c>
      <c r="H3" s="4" t="n">
        <v>12794.0</v>
      </c>
      <c r="I3" s="4" t="n">
        <v>3537.0</v>
      </c>
      <c r="J3" s="4" t="n">
        <v>1166.0</v>
      </c>
      <c r="K3" s="4" t="n">
        <v>473.0</v>
      </c>
      <c r="L3" s="4" t="n">
        <v>233.0</v>
      </c>
      <c r="M3" s="4" t="n">
        <v>860.0</v>
      </c>
      <c r="N3" s="11" t="n">
        <f>SUM(D3:M3)</f>
        <v>79466.0</v>
      </c>
      <c r="O3" s="4" t="n">
        <v>515372.0</v>
      </c>
      <c r="P3" s="4" t="n">
        <v>359432.0</v>
      </c>
      <c r="Q3" s="11" t="n">
        <f>SUM(D3:L3)</f>
        <v>78606.0</v>
      </c>
      <c r="R3" s="6" t="n">
        <f ref="R3:R48" si="0" t="shared">IF(P3&lt;&gt;0,P3/SUM(D3:L3),0)</f>
        <v>4.572577156960029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744.0</v>
      </c>
      <c r="E4" s="5" t="n">
        <v>2108.0</v>
      </c>
      <c r="F4" s="5" t="n">
        <v>1703.0</v>
      </c>
      <c r="G4" s="5" t="n">
        <v>10150.0</v>
      </c>
      <c r="H4" s="5" t="n">
        <v>50613.0</v>
      </c>
      <c r="I4" s="5" t="n">
        <v>7653.0</v>
      </c>
      <c r="J4" s="5" t="n">
        <v>1966.0</v>
      </c>
      <c r="K4" s="5" t="n">
        <v>2304.0</v>
      </c>
      <c r="L4" s="5" t="n">
        <v>665.0</v>
      </c>
      <c r="M4" s="5" t="n">
        <v>4205.0</v>
      </c>
      <c r="N4" s="11" t="n">
        <f ref="N4:N14" si="1" t="shared">SUM(D4:M4)</f>
        <v>82111.0</v>
      </c>
      <c r="O4" s="5" t="n">
        <v>2217668.0</v>
      </c>
      <c r="P4" s="5" t="n">
        <v>644406.0</v>
      </c>
      <c r="Q4" s="11" t="n">
        <f ref="Q4:Q48" si="2" t="shared">SUM(D4:L4)</f>
        <v>77906.0</v>
      </c>
      <c r="R4" s="6" t="n">
        <f si="0" t="shared"/>
        <v>8.271583703437475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4711.0</v>
      </c>
      <c r="E5" s="5" t="n">
        <v>19190.0</v>
      </c>
      <c r="F5" s="5" t="n">
        <v>27667.0</v>
      </c>
      <c r="G5" s="5" t="n">
        <v>8887.0</v>
      </c>
      <c r="H5" s="5" t="n">
        <v>6843.0</v>
      </c>
      <c r="I5" s="5" t="n">
        <v>4530.0</v>
      </c>
      <c r="J5" s="5" t="n">
        <v>2669.0</v>
      </c>
      <c r="K5" s="5" t="n">
        <v>1463.0</v>
      </c>
      <c r="L5" s="5" t="n">
        <v>744.0</v>
      </c>
      <c r="M5" s="5" t="n">
        <v>1640.0</v>
      </c>
      <c r="N5" s="11" t="n">
        <f si="1" t="shared"/>
        <v>78344.0</v>
      </c>
      <c r="O5" s="5" t="n">
        <v>804356.0</v>
      </c>
      <c r="P5" s="5" t="n">
        <v>425912.0</v>
      </c>
      <c r="Q5" s="11" t="n">
        <f si="2" t="shared"/>
        <v>76704.0</v>
      </c>
      <c r="R5" s="6" t="n">
        <f si="0" t="shared"/>
        <v>5.5526700041718815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1380.0</v>
      </c>
      <c r="E6" s="5" t="n">
        <v>2275.0</v>
      </c>
      <c r="F6" s="5" t="n">
        <v>5010.0</v>
      </c>
      <c r="G6" s="5" t="n">
        <v>1476.0</v>
      </c>
      <c r="H6" s="5" t="n">
        <v>2404.0</v>
      </c>
      <c r="I6" s="5" t="n">
        <v>1017.0</v>
      </c>
      <c r="J6" s="5" t="n">
        <v>676.0</v>
      </c>
      <c r="K6" s="5" t="n">
        <v>267.0</v>
      </c>
      <c r="L6" s="5" t="n">
        <v>93.0</v>
      </c>
      <c r="M6" s="5" t="n">
        <v>451.0</v>
      </c>
      <c r="N6" s="11" t="n">
        <f si="1" t="shared"/>
        <v>15049.0</v>
      </c>
      <c r="O6" s="5" t="n">
        <v>206290.0</v>
      </c>
      <c r="P6" s="5" t="n">
        <v>86375.0</v>
      </c>
      <c r="Q6" s="11" t="n">
        <f si="2" t="shared"/>
        <v>14598.0</v>
      </c>
      <c r="R6" s="6" t="n">
        <f si="0" t="shared"/>
        <v>5.916906425537745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144.0</v>
      </c>
      <c r="E7" s="5" t="n">
        <v>163.0</v>
      </c>
      <c r="F7" s="5" t="n">
        <v>165.0</v>
      </c>
      <c r="G7" s="5" t="n">
        <v>148.0</v>
      </c>
      <c r="H7" s="5" t="n">
        <v>193.0</v>
      </c>
      <c r="I7" s="5" t="n">
        <v>107.0</v>
      </c>
      <c r="J7" s="5" t="n">
        <v>109.0</v>
      </c>
      <c r="K7" s="5" t="n">
        <v>80.0</v>
      </c>
      <c r="L7" s="5" t="n">
        <v>32.0</v>
      </c>
      <c r="M7" s="5" t="n">
        <v>144.0</v>
      </c>
      <c r="N7" s="11" t="n">
        <f si="1" t="shared"/>
        <v>1285.0</v>
      </c>
      <c r="O7" s="5" t="n">
        <v>50583.0</v>
      </c>
      <c r="P7" s="5" t="n">
        <v>12536.0</v>
      </c>
      <c r="Q7" s="11" t="n">
        <f si="2" t="shared"/>
        <v>1141.0</v>
      </c>
      <c r="R7" s="6" t="n">
        <f si="0" t="shared"/>
        <v>10.986853637160385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47.0</v>
      </c>
      <c r="E8" s="5" t="n">
        <v>91.0</v>
      </c>
      <c r="F8" s="5" t="n">
        <v>135.0</v>
      </c>
      <c r="G8" s="5" t="n">
        <v>131.0</v>
      </c>
      <c r="H8" s="5" t="n">
        <v>150.0</v>
      </c>
      <c r="I8" s="5" t="n">
        <v>145.0</v>
      </c>
      <c r="J8" s="5" t="n">
        <v>109.0</v>
      </c>
      <c r="K8" s="5" t="n">
        <v>44.0</v>
      </c>
      <c r="L8" s="5" t="n">
        <v>18.0</v>
      </c>
      <c r="M8" s="5" t="n">
        <v>43.0</v>
      </c>
      <c r="N8" s="11" t="n">
        <f si="1" t="shared"/>
        <v>913.0</v>
      </c>
      <c r="O8" s="5" t="n">
        <v>25833.0</v>
      </c>
      <c r="P8" s="5" t="n">
        <v>9476.0</v>
      </c>
      <c r="Q8" s="11" t="n">
        <f si="2" t="shared"/>
        <v>870.0</v>
      </c>
      <c r="R8" s="6" t="n">
        <f si="0" t="shared"/>
        <v>10.891954022988505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288.0</v>
      </c>
      <c r="E9" s="5" t="n">
        <v>610.0</v>
      </c>
      <c r="F9" s="5" t="n">
        <v>992.0</v>
      </c>
      <c r="G9" s="5" t="n">
        <v>1172.0</v>
      </c>
      <c r="H9" s="5" t="n">
        <v>3589.0</v>
      </c>
      <c r="I9" s="5" t="n">
        <v>1519.0</v>
      </c>
      <c r="J9" s="5" t="n">
        <v>557.0</v>
      </c>
      <c r="K9" s="5" t="n">
        <v>163.0</v>
      </c>
      <c r="L9" s="5" t="n">
        <v>74.0</v>
      </c>
      <c r="M9" s="5" t="n">
        <v>803.0</v>
      </c>
      <c r="N9" s="11" t="n">
        <f si="1" t="shared"/>
        <v>9767.0</v>
      </c>
      <c r="O9" s="5" t="n">
        <v>273693.0</v>
      </c>
      <c r="P9" s="5" t="n">
        <v>72263.0</v>
      </c>
      <c r="Q9" s="11" t="n">
        <f si="2" t="shared"/>
        <v>8964.0</v>
      </c>
      <c r="R9" s="6" t="n">
        <f si="0" t="shared"/>
        <v>8.061468094600624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510.0</v>
      </c>
      <c r="E10" s="5" t="n">
        <v>1328.0</v>
      </c>
      <c r="F10" s="5" t="n">
        <v>1868.0</v>
      </c>
      <c r="G10" s="5" t="n">
        <v>1645.0</v>
      </c>
      <c r="H10" s="5" t="n">
        <v>3006.0</v>
      </c>
      <c r="I10" s="5" t="n">
        <v>1307.0</v>
      </c>
      <c r="J10" s="5" t="n">
        <v>729.0</v>
      </c>
      <c r="K10" s="5" t="n">
        <v>112.0</v>
      </c>
      <c r="L10" s="5" t="n">
        <v>34.0</v>
      </c>
      <c r="M10" s="5" t="n">
        <v>114.0</v>
      </c>
      <c r="N10" s="11" t="n">
        <f si="1" t="shared"/>
        <v>10653.0</v>
      </c>
      <c r="O10" s="5" t="n">
        <v>94209.0</v>
      </c>
      <c r="P10" s="5" t="n">
        <v>68732.0</v>
      </c>
      <c r="Q10" s="11" t="n">
        <f si="2" t="shared"/>
        <v>10539.0</v>
      </c>
      <c r="R10" s="6" t="n">
        <f si="0" t="shared"/>
        <v>6.521681373944397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206.0</v>
      </c>
      <c r="E11" s="5" t="n">
        <v>219.0</v>
      </c>
      <c r="F11" s="5" t="n">
        <v>291.0</v>
      </c>
      <c r="G11" s="5" t="n">
        <v>211.0</v>
      </c>
      <c r="H11" s="5" t="n">
        <v>557.0</v>
      </c>
      <c r="I11" s="5" t="n">
        <v>444.0</v>
      </c>
      <c r="J11" s="5" t="n">
        <v>367.0</v>
      </c>
      <c r="K11" s="5" t="n">
        <v>345.0</v>
      </c>
      <c r="L11" s="5" t="n">
        <v>112.0</v>
      </c>
      <c r="M11" s="5" t="n">
        <v>4606.0</v>
      </c>
      <c r="N11" s="11" t="n">
        <f si="1" t="shared"/>
        <v>7358.0</v>
      </c>
      <c r="O11" s="5" t="n">
        <v>3679478.0</v>
      </c>
      <c r="P11" s="5" t="n">
        <v>43931.0</v>
      </c>
      <c r="Q11" s="11" t="n">
        <f si="2" t="shared"/>
        <v>2752.0</v>
      </c>
      <c r="R11" s="6" t="n">
        <f si="0" t="shared"/>
        <v>15.96329941860465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336.0</v>
      </c>
      <c r="E12" s="5" t="n">
        <v>365.0</v>
      </c>
      <c r="F12" s="5" t="n">
        <v>554.0</v>
      </c>
      <c r="G12" s="5" t="n">
        <v>273.0</v>
      </c>
      <c r="H12" s="5" t="n">
        <v>390.0</v>
      </c>
      <c r="I12" s="5" t="n">
        <v>320.0</v>
      </c>
      <c r="J12" s="5" t="n">
        <v>221.0</v>
      </c>
      <c r="K12" s="5" t="n">
        <v>145.0</v>
      </c>
      <c r="L12" s="5" t="n">
        <v>125.0</v>
      </c>
      <c r="M12" s="5" t="n">
        <v>3083.0</v>
      </c>
      <c r="N12" s="11" t="n">
        <f si="1" t="shared"/>
        <v>5812.0</v>
      </c>
      <c r="O12" s="5" t="n">
        <v>1997707.0</v>
      </c>
      <c r="P12" s="5" t="n">
        <v>31033.0</v>
      </c>
      <c r="Q12" s="11" t="n">
        <f si="2" t="shared"/>
        <v>2729.0</v>
      </c>
      <c r="R12" s="6" t="n">
        <f si="0" t="shared"/>
        <v>11.371564675705386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215.0</v>
      </c>
      <c r="E13" s="5" t="n">
        <v>369.0</v>
      </c>
      <c r="F13" s="5" t="n">
        <v>403.0</v>
      </c>
      <c r="G13" s="5" t="n">
        <v>355.0</v>
      </c>
      <c r="H13" s="5" t="n">
        <v>422.0</v>
      </c>
      <c r="I13" s="5" t="n">
        <v>290.0</v>
      </c>
      <c r="J13" s="5" t="n">
        <v>209.0</v>
      </c>
      <c r="K13" s="5" t="n">
        <v>186.0</v>
      </c>
      <c r="L13" s="5" t="n">
        <v>107.0</v>
      </c>
      <c r="M13" s="5" t="n">
        <v>3360.0</v>
      </c>
      <c r="N13" s="11" t="n">
        <f si="1" t="shared"/>
        <v>5916.0</v>
      </c>
      <c r="O13" s="5" t="n">
        <v>2202947.0</v>
      </c>
      <c r="P13" s="5" t="n">
        <v>30338.0</v>
      </c>
      <c r="Q13" s="11" t="n">
        <f si="2" t="shared"/>
        <v>2556.0</v>
      </c>
      <c r="R13" s="6" t="n">
        <f si="0" t="shared"/>
        <v>11.869327073552425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41.0</v>
      </c>
      <c r="E14" s="5" t="n">
        <v>72.0</v>
      </c>
      <c r="F14" s="5" t="n">
        <v>127.0</v>
      </c>
      <c r="G14" s="5" t="n">
        <v>180.0</v>
      </c>
      <c r="H14" s="5" t="n">
        <v>356.0</v>
      </c>
      <c r="I14" s="5" t="n">
        <v>282.0</v>
      </c>
      <c r="J14" s="5" t="n">
        <v>510.0</v>
      </c>
      <c r="K14" s="5" t="n">
        <v>276.0</v>
      </c>
      <c r="L14" s="5" t="n">
        <v>168.0</v>
      </c>
      <c r="M14" s="5" t="n">
        <v>3282.0</v>
      </c>
      <c r="N14" s="11" t="n">
        <f si="1" t="shared"/>
        <v>5294.0</v>
      </c>
      <c r="O14" s="5" t="n">
        <v>2355142.0</v>
      </c>
      <c r="P14" s="5" t="n">
        <v>45965.0</v>
      </c>
      <c r="Q14" s="11" t="n">
        <f si="2" t="shared"/>
        <v>2012.0</v>
      </c>
      <c r="R14" s="6" t="n">
        <f si="0" t="shared"/>
        <v>22.845427435387673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62.0</v>
      </c>
      <c r="E15" s="5" t="n">
        <f ref="E15:M15" si="3" t="shared">E16-E9-E10-E11-E12-E13-E14</f>
        <v>23.0</v>
      </c>
      <c r="F15" s="5" t="n">
        <f si="3" t="shared"/>
        <v>14.0</v>
      </c>
      <c r="G15" s="5" t="n">
        <f si="3" t="shared"/>
        <v>14.0</v>
      </c>
      <c r="H15" s="5" t="n">
        <f si="3" t="shared"/>
        <v>33.0</v>
      </c>
      <c r="I15" s="5" t="n">
        <f si="3" t="shared"/>
        <v>44.0</v>
      </c>
      <c r="J15" s="5" t="n">
        <f si="3" t="shared"/>
        <v>78.0</v>
      </c>
      <c r="K15" s="5" t="n">
        <f si="3" t="shared"/>
        <v>18.0</v>
      </c>
      <c r="L15" s="5" t="n">
        <f si="3" t="shared"/>
        <v>14.0</v>
      </c>
      <c r="M15" s="5" t="n">
        <f si="3" t="shared"/>
        <v>237.0</v>
      </c>
      <c r="N15" s="5" t="n">
        <f ref="N15" si="4" t="shared">N16-N9-N10-N11-N12-N13-N14</f>
        <v>537.0</v>
      </c>
      <c r="O15" s="5" t="n">
        <f>O16-O9-O10-O11-O12-O13-O14</f>
        <v>240257.0</v>
      </c>
      <c r="P15" s="5" t="n">
        <f>P16-P9-P10-P11-P12-P13-P14</f>
        <v>4621.0</v>
      </c>
      <c r="Q15" s="11" t="n">
        <f si="2" t="shared"/>
        <v>300.0</v>
      </c>
      <c r="R15" s="6" t="n">
        <f si="0" t="shared"/>
        <v>15.403333333333334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1658.0</v>
      </c>
      <c r="E16" s="5" t="n">
        <v>2986.0</v>
      </c>
      <c r="F16" s="5" t="n">
        <v>4249.0</v>
      </c>
      <c r="G16" s="5" t="n">
        <v>3850.0</v>
      </c>
      <c r="H16" s="5" t="n">
        <v>8353.0</v>
      </c>
      <c r="I16" s="5" t="n">
        <v>4206.0</v>
      </c>
      <c r="J16" s="5" t="n">
        <v>2671.0</v>
      </c>
      <c r="K16" s="5" t="n">
        <v>1245.0</v>
      </c>
      <c r="L16" s="5" t="n">
        <v>634.0</v>
      </c>
      <c r="M16" s="5" t="n">
        <v>15485.0</v>
      </c>
      <c r="N16" s="11" t="n">
        <f ref="N16:N48" si="5" t="shared">SUM(D16:M16)</f>
        <v>45337.0</v>
      </c>
      <c r="O16" s="5" t="n">
        <v>1.0843433E7</v>
      </c>
      <c r="P16" s="5" t="n">
        <v>296883.0</v>
      </c>
      <c r="Q16" s="11" t="n">
        <f si="2" t="shared"/>
        <v>29852.0</v>
      </c>
      <c r="R16" s="6" t="n">
        <f si="0" t="shared"/>
        <v>9.945162803162267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104.0</v>
      </c>
      <c r="E17" s="5" t="n">
        <f ref="E17:M17" si="6" t="shared">E18-E16-E3-E4-E5-E6-E7-E8</f>
        <v>136.0</v>
      </c>
      <c r="F17" s="5" t="n">
        <f si="6" t="shared"/>
        <v>173.0</v>
      </c>
      <c r="G17" s="5" t="n">
        <f si="6" t="shared"/>
        <v>165.0</v>
      </c>
      <c r="H17" s="5" t="n">
        <f si="6" t="shared"/>
        <v>412.0</v>
      </c>
      <c r="I17" s="5" t="n">
        <f si="6" t="shared"/>
        <v>739.0</v>
      </c>
      <c r="J17" s="5" t="n">
        <f si="6" t="shared"/>
        <v>836.0</v>
      </c>
      <c r="K17" s="5" t="n">
        <f si="6" t="shared"/>
        <v>815.0</v>
      </c>
      <c r="L17" s="5" t="n">
        <f si="6" t="shared"/>
        <v>494.0</v>
      </c>
      <c r="M17" s="5" t="n">
        <f si="6" t="shared"/>
        <v>1402.0</v>
      </c>
      <c r="N17" s="11" t="n">
        <f si="5" t="shared"/>
        <v>5276.0</v>
      </c>
      <c r="O17" s="5" t="n">
        <f>O18-O16-O3-O4-O5-O6-O7-O8</f>
        <v>584452.0</v>
      </c>
      <c r="P17" s="5" t="n">
        <f>P18-P16-P3-P4-P5-P6-P7-P8</f>
        <v>104543.0</v>
      </c>
      <c r="Q17" s="11" t="n">
        <f si="2" t="shared"/>
        <v>3874.0</v>
      </c>
      <c r="R17" s="6" t="n">
        <f si="0" t="shared"/>
        <v>26.985802787816212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10882.0</v>
      </c>
      <c r="E18" s="5" t="n">
        <v>36581.0</v>
      </c>
      <c r="F18" s="5" t="n">
        <v>70870.0</v>
      </c>
      <c r="G18" s="5" t="n">
        <v>41716.0</v>
      </c>
      <c r="H18" s="5" t="n">
        <v>81762.0</v>
      </c>
      <c r="I18" s="5" t="n">
        <v>21934.0</v>
      </c>
      <c r="J18" s="5" t="n">
        <v>10202.0</v>
      </c>
      <c r="K18" s="5" t="n">
        <v>6691.0</v>
      </c>
      <c r="L18" s="5" t="n">
        <v>2913.0</v>
      </c>
      <c r="M18" s="5" t="n">
        <v>24230.0</v>
      </c>
      <c r="N18" s="11" t="n">
        <f si="5" t="shared"/>
        <v>307781.0</v>
      </c>
      <c r="O18" s="5" t="n">
        <v>1.5247987E7</v>
      </c>
      <c r="P18" s="5" t="n">
        <v>1939563.0</v>
      </c>
      <c r="Q18" s="11" t="n">
        <f si="2" t="shared"/>
        <v>283551.0</v>
      </c>
      <c r="R18" s="6" t="n">
        <f si="0" t="shared"/>
        <v>6.840261540252018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198.0</v>
      </c>
      <c r="E19" s="5" t="n">
        <v>464.0</v>
      </c>
      <c r="F19" s="5" t="n">
        <v>748.0</v>
      </c>
      <c r="G19" s="5" t="n">
        <v>543.0</v>
      </c>
      <c r="H19" s="5" t="n">
        <v>680.0</v>
      </c>
      <c r="I19" s="5" t="n">
        <v>680.0</v>
      </c>
      <c r="J19" s="5" t="n">
        <v>762.0</v>
      </c>
      <c r="K19" s="5" t="n">
        <v>319.0</v>
      </c>
      <c r="L19" s="5" t="n">
        <v>88.0</v>
      </c>
      <c r="M19" s="5" t="n">
        <v>285.0</v>
      </c>
      <c r="N19" s="11" t="n">
        <f si="5" t="shared"/>
        <v>4767.0</v>
      </c>
      <c r="O19" s="5" t="n">
        <v>147782.0</v>
      </c>
      <c r="P19" s="5" t="n">
        <v>55657.0</v>
      </c>
      <c r="Q19" s="11" t="n">
        <f si="2" t="shared"/>
        <v>4482.0</v>
      </c>
      <c r="R19" s="6" t="n">
        <f si="0" t="shared"/>
        <v>12.41789379741187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2061.0</v>
      </c>
      <c r="E20" s="5" t="n">
        <v>2593.0</v>
      </c>
      <c r="F20" s="5" t="n">
        <v>2926.0</v>
      </c>
      <c r="G20" s="5" t="n">
        <v>2346.0</v>
      </c>
      <c r="H20" s="5" t="n">
        <v>5203.0</v>
      </c>
      <c r="I20" s="5" t="n">
        <v>7429.0</v>
      </c>
      <c r="J20" s="5" t="n">
        <v>7081.0</v>
      </c>
      <c r="K20" s="5" t="n">
        <v>4132.0</v>
      </c>
      <c r="L20" s="5" t="n">
        <v>882.0</v>
      </c>
      <c r="M20" s="5" t="n">
        <v>1048.0</v>
      </c>
      <c r="N20" s="11" t="n">
        <f si="5" t="shared"/>
        <v>35701.0</v>
      </c>
      <c r="O20" s="5" t="n">
        <v>953336.0</v>
      </c>
      <c r="P20" s="5" t="n">
        <v>556459.0</v>
      </c>
      <c r="Q20" s="11" t="n">
        <f si="2" t="shared"/>
        <v>34653.0</v>
      </c>
      <c r="R20" s="6" t="n">
        <f si="0" t="shared"/>
        <v>16.058032493579198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1.0</v>
      </c>
      <c r="E21" s="5" t="n">
        <v>8.0</v>
      </c>
      <c r="F21" s="5" t="n">
        <v>10.0</v>
      </c>
      <c r="G21" s="5" t="n">
        <v>11.0</v>
      </c>
      <c r="H21" s="5" t="n">
        <v>18.0</v>
      </c>
      <c r="I21" s="5" t="n">
        <v>36.0</v>
      </c>
      <c r="J21" s="5" t="n">
        <v>16.0</v>
      </c>
      <c r="K21" s="5" t="n">
        <v>9.0</v>
      </c>
      <c r="L21" s="5" t="n">
        <v>1.0</v>
      </c>
      <c r="M21" s="5" t="n">
        <v>12.0</v>
      </c>
      <c r="N21" s="11" t="n">
        <f si="5" t="shared"/>
        <v>122.0</v>
      </c>
      <c r="O21" s="5" t="n">
        <v>4370.0</v>
      </c>
      <c r="P21" s="5" t="n">
        <v>1499.0</v>
      </c>
      <c r="Q21" s="11" t="n">
        <f si="2" t="shared"/>
        <v>110.0</v>
      </c>
      <c r="R21" s="6" t="n">
        <f si="0" t="shared"/>
        <v>13.627272727272727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14.0</v>
      </c>
      <c r="F22" s="5" t="n">
        <v>21.0</v>
      </c>
      <c r="G22" s="5" t="n">
        <v>10.0</v>
      </c>
      <c r="H22" s="5" t="n">
        <v>38.0</v>
      </c>
      <c r="I22" s="5" t="n">
        <v>24.0</v>
      </c>
      <c r="J22" s="5" t="n">
        <v>16.0</v>
      </c>
      <c r="K22" s="5" t="n">
        <v>6.0</v>
      </c>
      <c r="L22" s="5" t="n">
        <v>9.0</v>
      </c>
      <c r="M22" s="5" t="n">
        <v>17.0</v>
      </c>
      <c r="N22" s="11" t="n">
        <f si="5" t="shared"/>
        <v>166.0</v>
      </c>
      <c r="O22" s="5" t="n">
        <v>9555.0</v>
      </c>
      <c r="P22" s="5" t="n">
        <v>1970.0</v>
      </c>
      <c r="Q22" s="11" t="n">
        <f si="2" t="shared"/>
        <v>149.0</v>
      </c>
      <c r="R22" s="6" t="n">
        <f si="0" t="shared"/>
        <v>13.221476510067115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2.0</v>
      </c>
      <c r="F23" s="5" t="n">
        <v>1.0</v>
      </c>
      <c r="G23" s="5" t="n">
        <v>3.0</v>
      </c>
      <c r="H23" s="5" t="n">
        <v>6.0</v>
      </c>
      <c r="I23" s="5" t="n">
        <v>13.0</v>
      </c>
      <c r="J23" s="5" t="n">
        <v>9.0</v>
      </c>
      <c r="K23" s="5" t="n">
        <v>7.0</v>
      </c>
      <c r="L23" s="5" t="n">
        <v>1.0</v>
      </c>
      <c r="M23" s="5" t="n">
        <v>3.0</v>
      </c>
      <c r="N23" s="11" t="n">
        <f si="5" t="shared"/>
        <v>45.0</v>
      </c>
      <c r="O23" s="5" t="n">
        <v>1463.0</v>
      </c>
      <c r="P23" s="5" t="n">
        <v>760.0</v>
      </c>
      <c r="Q23" s="11" t="n">
        <f si="2" t="shared"/>
        <v>42.0</v>
      </c>
      <c r="R23" s="6" t="n">
        <f si="0" t="shared"/>
        <v>18.095238095238095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20.0</v>
      </c>
      <c r="E24" s="5" t="n">
        <f ref="E24:M24" si="7" t="shared">E25-E19-E20-E21-E22-E23</f>
        <v>47.0</v>
      </c>
      <c r="F24" s="5" t="n">
        <f si="7" t="shared"/>
        <v>32.0</v>
      </c>
      <c r="G24" s="5" t="n">
        <f si="7" t="shared"/>
        <v>48.0</v>
      </c>
      <c r="H24" s="5" t="n">
        <f si="7" t="shared"/>
        <v>80.0</v>
      </c>
      <c r="I24" s="5" t="n">
        <f si="7" t="shared"/>
        <v>111.0</v>
      </c>
      <c r="J24" s="5" t="n">
        <f si="7" t="shared"/>
        <v>69.0</v>
      </c>
      <c r="K24" s="5" t="n">
        <f si="7" t="shared"/>
        <v>36.0</v>
      </c>
      <c r="L24" s="5" t="n">
        <f si="7" t="shared"/>
        <v>1.0</v>
      </c>
      <c r="M24" s="5" t="n">
        <f si="7" t="shared"/>
        <v>103.0</v>
      </c>
      <c r="N24" s="11" t="n">
        <f si="5" t="shared"/>
        <v>547.0</v>
      </c>
      <c r="O24" s="5" t="n">
        <f>O25-O19-O20-O21-O22-O23</f>
        <v>43897.0</v>
      </c>
      <c r="P24" s="5" t="n">
        <f>P25-P19-P20-P21-P22-P23</f>
        <v>5605.0</v>
      </c>
      <c r="Q24" s="11" t="n">
        <f si="2" t="shared"/>
        <v>444.0</v>
      </c>
      <c r="R24" s="6" t="n">
        <f si="0" t="shared"/>
        <v>12.623873873873874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2291.0</v>
      </c>
      <c r="E25" s="5" t="n">
        <v>3128.0</v>
      </c>
      <c r="F25" s="5" t="n">
        <v>3738.0</v>
      </c>
      <c r="G25" s="5" t="n">
        <v>2961.0</v>
      </c>
      <c r="H25" s="5" t="n">
        <v>6025.0</v>
      </c>
      <c r="I25" s="5" t="n">
        <v>8293.0</v>
      </c>
      <c r="J25" s="5" t="n">
        <v>7953.0</v>
      </c>
      <c r="K25" s="5" t="n">
        <v>4509.0</v>
      </c>
      <c r="L25" s="5" t="n">
        <v>982.0</v>
      </c>
      <c r="M25" s="5" t="n">
        <v>1468.0</v>
      </c>
      <c r="N25" s="11" t="n">
        <f si="5" t="shared"/>
        <v>41348.0</v>
      </c>
      <c r="O25" s="5" t="n">
        <v>1160403.0</v>
      </c>
      <c r="P25" s="5" t="n">
        <v>621950.0</v>
      </c>
      <c r="Q25" s="11" t="n">
        <f si="2" t="shared"/>
        <v>39880.0</v>
      </c>
      <c r="R25" s="6" t="n">
        <f si="0" t="shared"/>
        <v>15.59553660982949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35.0</v>
      </c>
      <c r="E26" s="5" t="n">
        <v>18.0</v>
      </c>
      <c r="F26" s="5" t="n">
        <v>41.0</v>
      </c>
      <c r="G26" s="5" t="n">
        <v>13.0</v>
      </c>
      <c r="H26" s="5" t="n">
        <v>35.0</v>
      </c>
      <c r="I26" s="5" t="n">
        <v>41.0</v>
      </c>
      <c r="J26" s="5" t="n">
        <v>39.0</v>
      </c>
      <c r="K26" s="5" t="n">
        <v>20.0</v>
      </c>
      <c r="L26" s="5" t="n">
        <v>2.0</v>
      </c>
      <c r="M26" s="5" t="n">
        <v>5.0</v>
      </c>
      <c r="N26" s="11" t="n">
        <f si="5" t="shared"/>
        <v>249.0</v>
      </c>
      <c r="O26" s="5" t="n">
        <v>4275.0</v>
      </c>
      <c r="P26" s="5" t="n">
        <v>2829.0</v>
      </c>
      <c r="Q26" s="11" t="n">
        <f si="2" t="shared"/>
        <v>244.0</v>
      </c>
      <c r="R26" s="6" t="n">
        <f si="0" t="shared"/>
        <v>11.594262295081966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107.0</v>
      </c>
      <c r="E27" s="5" t="n">
        <v>128.0</v>
      </c>
      <c r="F27" s="5" t="n">
        <v>199.0</v>
      </c>
      <c r="G27" s="5" t="n">
        <v>150.0</v>
      </c>
      <c r="H27" s="5" t="n">
        <v>329.0</v>
      </c>
      <c r="I27" s="5" t="n">
        <v>398.0</v>
      </c>
      <c r="J27" s="5" t="n">
        <v>488.0</v>
      </c>
      <c r="K27" s="5" t="n">
        <v>235.0</v>
      </c>
      <c r="L27" s="5" t="n">
        <v>51.0</v>
      </c>
      <c r="M27" s="5" t="n">
        <v>107.0</v>
      </c>
      <c r="N27" s="11" t="n">
        <f si="5" t="shared"/>
        <v>2192.0</v>
      </c>
      <c r="O27" s="5" t="n">
        <v>59968.0</v>
      </c>
      <c r="P27" s="5" t="n">
        <v>33746.0</v>
      </c>
      <c r="Q27" s="11" t="n">
        <f si="2" t="shared"/>
        <v>2085.0</v>
      </c>
      <c r="R27" s="6" t="n">
        <f si="0" t="shared"/>
        <v>16.185131894484414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201.0</v>
      </c>
      <c r="E28" s="5" t="n">
        <v>339.0</v>
      </c>
      <c r="F28" s="5" t="n">
        <v>286.0</v>
      </c>
      <c r="G28" s="5" t="n">
        <v>175.0</v>
      </c>
      <c r="H28" s="5" t="n">
        <v>393.0</v>
      </c>
      <c r="I28" s="5" t="n">
        <v>480.0</v>
      </c>
      <c r="J28" s="5" t="n">
        <v>476.0</v>
      </c>
      <c r="K28" s="5" t="n">
        <v>166.0</v>
      </c>
      <c r="L28" s="5" t="n">
        <v>41.0</v>
      </c>
      <c r="M28" s="5" t="n">
        <v>78.0</v>
      </c>
      <c r="N28" s="11" t="n">
        <f si="5" t="shared"/>
        <v>2635.0</v>
      </c>
      <c r="O28" s="5" t="n">
        <v>51507.0</v>
      </c>
      <c r="P28" s="5" t="n">
        <v>31144.0</v>
      </c>
      <c r="Q28" s="11" t="n">
        <f si="2" t="shared"/>
        <v>2557.0</v>
      </c>
      <c r="R28" s="6" t="n">
        <f si="0" t="shared"/>
        <v>12.179898318341806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74.0</v>
      </c>
      <c r="E29" s="5" t="n">
        <v>93.0</v>
      </c>
      <c r="F29" s="5" t="n">
        <v>90.0</v>
      </c>
      <c r="G29" s="5" t="n">
        <v>58.0</v>
      </c>
      <c r="H29" s="5" t="n">
        <v>89.0</v>
      </c>
      <c r="I29" s="5" t="n">
        <v>138.0</v>
      </c>
      <c r="J29" s="5" t="n">
        <v>90.0</v>
      </c>
      <c r="K29" s="5" t="n">
        <v>30.0</v>
      </c>
      <c r="L29" s="5" t="n">
        <v>3.0</v>
      </c>
      <c r="M29" s="5" t="n">
        <v>20.0</v>
      </c>
      <c r="N29" s="11" t="n">
        <f si="5" t="shared"/>
        <v>685.0</v>
      </c>
      <c r="O29" s="5" t="n">
        <v>11166.0</v>
      </c>
      <c r="P29" s="5" t="n">
        <v>6487.0</v>
      </c>
      <c r="Q29" s="11" t="n">
        <f si="2" t="shared"/>
        <v>665.0</v>
      </c>
      <c r="R29" s="6" t="n">
        <f si="0" t="shared"/>
        <v>9.754887218045113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75.0</v>
      </c>
      <c r="E30" s="5" t="n">
        <v>85.0</v>
      </c>
      <c r="F30" s="5" t="n">
        <v>106.0</v>
      </c>
      <c r="G30" s="5" t="n">
        <v>58.0</v>
      </c>
      <c r="H30" s="5" t="n">
        <v>151.0</v>
      </c>
      <c r="I30" s="5" t="n">
        <v>158.0</v>
      </c>
      <c r="J30" s="5" t="n">
        <v>187.0</v>
      </c>
      <c r="K30" s="5" t="n">
        <v>44.0</v>
      </c>
      <c r="L30" s="5" t="n">
        <v>8.0</v>
      </c>
      <c r="M30" s="5" t="n">
        <v>22.0</v>
      </c>
      <c r="N30" s="11" t="n">
        <f si="5" t="shared"/>
        <v>894.0</v>
      </c>
      <c r="O30" s="5" t="n">
        <v>18630.0</v>
      </c>
      <c r="P30" s="5" t="n">
        <v>10291.0</v>
      </c>
      <c r="Q30" s="11" t="n">
        <f si="2" t="shared"/>
        <v>872.0</v>
      </c>
      <c r="R30" s="6" t="n">
        <f si="0" t="shared"/>
        <v>11.801605504587156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23.0</v>
      </c>
      <c r="E31" s="5" t="n">
        <v>44.0</v>
      </c>
      <c r="F31" s="5" t="n">
        <v>37.0</v>
      </c>
      <c r="G31" s="5" t="n">
        <v>26.0</v>
      </c>
      <c r="H31" s="5" t="n">
        <v>69.0</v>
      </c>
      <c r="I31" s="5" t="n">
        <v>77.0</v>
      </c>
      <c r="J31" s="5" t="n">
        <v>79.0</v>
      </c>
      <c r="K31" s="5" t="n">
        <v>16.0</v>
      </c>
      <c r="L31" s="5" t="n">
        <v>5.0</v>
      </c>
      <c r="M31" s="5" t="n">
        <v>15.0</v>
      </c>
      <c r="N31" s="11" t="n">
        <f si="5" t="shared"/>
        <v>391.0</v>
      </c>
      <c r="O31" s="5" t="n">
        <v>7911.0</v>
      </c>
      <c r="P31" s="5" t="n">
        <v>4542.0</v>
      </c>
      <c r="Q31" s="11" t="n">
        <f si="2" t="shared"/>
        <v>376.0</v>
      </c>
      <c r="R31" s="6" t="n">
        <f si="0" t="shared"/>
        <v>12.079787234042554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27.0</v>
      </c>
      <c r="E32" s="5" t="n">
        <v>41.0</v>
      </c>
      <c r="F32" s="5" t="n">
        <v>37.0</v>
      </c>
      <c r="G32" s="5" t="n">
        <v>27.0</v>
      </c>
      <c r="H32" s="5" t="n">
        <v>87.0</v>
      </c>
      <c r="I32" s="5" t="n">
        <v>86.0</v>
      </c>
      <c r="J32" s="5" t="n">
        <v>117.0</v>
      </c>
      <c r="K32" s="5" t="n">
        <v>48.0</v>
      </c>
      <c r="L32" s="5" t="n">
        <v>2.0</v>
      </c>
      <c r="M32" s="5" t="n">
        <v>11.0</v>
      </c>
      <c r="N32" s="11" t="n">
        <f si="5" t="shared"/>
        <v>483.0</v>
      </c>
      <c r="O32" s="5" t="n">
        <v>9688.0</v>
      </c>
      <c r="P32" s="5" t="n">
        <v>6566.0</v>
      </c>
      <c r="Q32" s="11" t="n">
        <f si="2" t="shared"/>
        <v>472.0</v>
      </c>
      <c r="R32" s="6" t="n">
        <f si="0" t="shared"/>
        <v>13.911016949152541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235.0</v>
      </c>
      <c r="E33" s="5" t="n">
        <v>429.0</v>
      </c>
      <c r="F33" s="5" t="n">
        <v>517.0</v>
      </c>
      <c r="G33" s="5" t="n">
        <v>391.0</v>
      </c>
      <c r="H33" s="5" t="n">
        <v>450.0</v>
      </c>
      <c r="I33" s="5" t="n">
        <v>395.0</v>
      </c>
      <c r="J33" s="5" t="n">
        <v>266.0</v>
      </c>
      <c r="K33" s="5" t="n">
        <v>159.0</v>
      </c>
      <c r="L33" s="5" t="n">
        <v>63.0</v>
      </c>
      <c r="M33" s="5" t="n">
        <v>121.0</v>
      </c>
      <c r="N33" s="11" t="n">
        <f si="5" t="shared"/>
        <v>3026.0</v>
      </c>
      <c r="O33" s="5" t="n">
        <v>64020.0</v>
      </c>
      <c r="P33" s="5" t="n">
        <v>28824.0</v>
      </c>
      <c r="Q33" s="11" t="n">
        <f si="2" t="shared"/>
        <v>2905.0</v>
      </c>
      <c r="R33" s="6" t="n">
        <f si="0" t="shared"/>
        <v>9.922203098106712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47.0</v>
      </c>
      <c r="E34" s="5" t="n">
        <v>24.0</v>
      </c>
      <c r="F34" s="5" t="n">
        <v>26.0</v>
      </c>
      <c r="G34" s="5" t="n">
        <v>26.0</v>
      </c>
      <c r="H34" s="5" t="n">
        <v>40.0</v>
      </c>
      <c r="I34" s="5" t="n">
        <v>72.0</v>
      </c>
      <c r="J34" s="5" t="n">
        <v>75.0</v>
      </c>
      <c r="K34" s="5" t="n">
        <v>43.0</v>
      </c>
      <c r="L34" s="5" t="n">
        <v>3.0</v>
      </c>
      <c r="M34" s="5" t="n">
        <v>14.0</v>
      </c>
      <c r="N34" s="11" t="n">
        <f si="5" t="shared"/>
        <v>370.0</v>
      </c>
      <c r="O34" s="5" t="n">
        <v>8464.0</v>
      </c>
      <c r="P34" s="5" t="n">
        <v>5416.0</v>
      </c>
      <c r="Q34" s="11" t="n">
        <f si="2" t="shared"/>
        <v>356.0</v>
      </c>
      <c r="R34" s="6" t="n">
        <f si="0" t="shared"/>
        <v>15.213483146067416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15.0</v>
      </c>
      <c r="E35" s="5" t="n">
        <v>14.0</v>
      </c>
      <c r="F35" s="5" t="n">
        <v>6.0</v>
      </c>
      <c r="G35" s="5" t="n">
        <v>6.0</v>
      </c>
      <c r="H35" s="5" t="n">
        <v>14.0</v>
      </c>
      <c r="I35" s="5" t="n">
        <v>13.0</v>
      </c>
      <c r="J35" s="5" t="n">
        <v>10.0</v>
      </c>
      <c r="K35" s="5" t="n">
        <v>2.0</v>
      </c>
      <c r="L35" s="5" t="n">
        <v>0.0</v>
      </c>
      <c r="M35" s="5" t="n">
        <v>4.0</v>
      </c>
      <c r="N35" s="11" t="n">
        <f si="5" t="shared"/>
        <v>84.0</v>
      </c>
      <c r="O35" s="5" t="n">
        <v>1773.0</v>
      </c>
      <c r="P35" s="5" t="n">
        <v>627.0</v>
      </c>
      <c r="Q35" s="11" t="n">
        <f si="2" t="shared"/>
        <v>80.0</v>
      </c>
      <c r="R35" s="6" t="n">
        <f si="0" t="shared"/>
        <v>7.8375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22.0</v>
      </c>
      <c r="E36" s="5" t="n">
        <v>62.0</v>
      </c>
      <c r="F36" s="5" t="n">
        <v>32.0</v>
      </c>
      <c r="G36" s="5" t="n">
        <v>41.0</v>
      </c>
      <c r="H36" s="5" t="n">
        <v>54.0</v>
      </c>
      <c r="I36" s="5" t="n">
        <v>73.0</v>
      </c>
      <c r="J36" s="5" t="n">
        <v>44.0</v>
      </c>
      <c r="K36" s="5" t="n">
        <v>21.0</v>
      </c>
      <c r="L36" s="5" t="n">
        <v>3.0</v>
      </c>
      <c r="M36" s="5" t="n">
        <v>15.0</v>
      </c>
      <c r="N36" s="11" t="n">
        <f si="5" t="shared"/>
        <v>367.0</v>
      </c>
      <c r="O36" s="5" t="n">
        <v>6545.0</v>
      </c>
      <c r="P36" s="5" t="n">
        <v>3713.0</v>
      </c>
      <c r="Q36" s="11" t="n">
        <f si="2" t="shared"/>
        <v>352.0</v>
      </c>
      <c r="R36" s="6" t="n">
        <f si="0" t="shared"/>
        <v>10.548295454545455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3.0</v>
      </c>
      <c r="F37" s="5" t="n">
        <v>26.0</v>
      </c>
      <c r="G37" s="5" t="n">
        <v>22.0</v>
      </c>
      <c r="H37" s="5" t="n">
        <v>32.0</v>
      </c>
      <c r="I37" s="5" t="n">
        <v>51.0</v>
      </c>
      <c r="J37" s="5" t="n">
        <v>44.0</v>
      </c>
      <c r="K37" s="5" t="n">
        <v>48.0</v>
      </c>
      <c r="L37" s="5" t="n">
        <v>9.0</v>
      </c>
      <c r="M37" s="5" t="n">
        <v>31.0</v>
      </c>
      <c r="N37" s="11" t="n">
        <f si="5" t="shared"/>
        <v>279.0</v>
      </c>
      <c r="O37" s="5" t="n">
        <v>13831.0</v>
      </c>
      <c r="P37" s="5" t="n">
        <v>5328.0</v>
      </c>
      <c r="Q37" s="11" t="n">
        <f si="2" t="shared"/>
        <v>248.0</v>
      </c>
      <c r="R37" s="6" t="n">
        <f si="0" t="shared"/>
        <v>21.483870967741936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153.0</v>
      </c>
      <c r="E38" s="5" t="n">
        <f ref="E38:M38" si="8" t="shared">E39-E26-E27-E28-E29-E30-E31-E32-E33-E34-E35-E36-E37</f>
        <v>203.0</v>
      </c>
      <c r="F38" s="5" t="n">
        <f si="8" t="shared"/>
        <v>352.0</v>
      </c>
      <c r="G38" s="5" t="n">
        <f si="8" t="shared"/>
        <v>337.0</v>
      </c>
      <c r="H38" s="5" t="n">
        <f si="8" t="shared"/>
        <v>405.0</v>
      </c>
      <c r="I38" s="5" t="n">
        <f si="8" t="shared"/>
        <v>308.0</v>
      </c>
      <c r="J38" s="5" t="n">
        <f si="8" t="shared"/>
        <v>204.0</v>
      </c>
      <c r="K38" s="5" t="n">
        <f si="8" t="shared"/>
        <v>110.0</v>
      </c>
      <c r="L38" s="5" t="n">
        <f si="8" t="shared"/>
        <v>28.0</v>
      </c>
      <c r="M38" s="5" t="n">
        <f si="8" t="shared"/>
        <v>86.0</v>
      </c>
      <c r="N38" s="11" t="n">
        <f si="5" t="shared"/>
        <v>2186.0</v>
      </c>
      <c r="O38" s="5" t="n">
        <f>O39-O26-O27-O28-O29-O30-O31-O32-O33-O34-O35-O36-O37</f>
        <v>47012.0</v>
      </c>
      <c r="P38" s="5" t="n">
        <f>P39-P26-P27-P28-P29-P30-P31-P32-P33-P34-P35-P36-P37</f>
        <v>20127.0</v>
      </c>
      <c r="Q38" s="11" t="n">
        <f si="2" t="shared"/>
        <v>2100.0</v>
      </c>
      <c r="R38" s="6" t="n">
        <f si="0" t="shared"/>
        <v>9.584285714285715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1027.0</v>
      </c>
      <c r="E39" s="5" t="n">
        <v>1483.0</v>
      </c>
      <c r="F39" s="5" t="n">
        <v>1755.0</v>
      </c>
      <c r="G39" s="5" t="n">
        <v>1330.0</v>
      </c>
      <c r="H39" s="5" t="n">
        <v>2148.0</v>
      </c>
      <c r="I39" s="5" t="n">
        <v>2290.0</v>
      </c>
      <c r="J39" s="5" t="n">
        <v>2119.0</v>
      </c>
      <c r="K39" s="5" t="n">
        <v>942.0</v>
      </c>
      <c r="L39" s="5" t="n">
        <v>218.0</v>
      </c>
      <c r="M39" s="5" t="n">
        <v>529.0</v>
      </c>
      <c r="N39" s="11" t="n">
        <f si="5" t="shared"/>
        <v>13841.0</v>
      </c>
      <c r="O39" s="5" t="n">
        <v>304790.0</v>
      </c>
      <c r="P39" s="5" t="n">
        <v>159640.0</v>
      </c>
      <c r="Q39" s="11" t="n">
        <f si="2" t="shared"/>
        <v>13312.0</v>
      </c>
      <c r="R39" s="6" t="n">
        <f si="0" t="shared"/>
        <v>11.9921875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395.0</v>
      </c>
      <c r="E40" s="5" t="n">
        <v>424.0</v>
      </c>
      <c r="F40" s="5" t="n">
        <v>462.0</v>
      </c>
      <c r="G40" s="5" t="n">
        <v>275.0</v>
      </c>
      <c r="H40" s="5" t="n">
        <v>480.0</v>
      </c>
      <c r="I40" s="5" t="n">
        <v>468.0</v>
      </c>
      <c r="J40" s="5" t="n">
        <v>278.0</v>
      </c>
      <c r="K40" s="5" t="n">
        <v>77.0</v>
      </c>
      <c r="L40" s="5" t="n">
        <v>16.0</v>
      </c>
      <c r="M40" s="5" t="n">
        <v>77.0</v>
      </c>
      <c r="N40" s="11" t="n">
        <f si="5" t="shared"/>
        <v>2952.0</v>
      </c>
      <c r="O40" s="5" t="n">
        <v>44851.0</v>
      </c>
      <c r="P40" s="5" t="n">
        <v>22482.0</v>
      </c>
      <c r="Q40" s="11" t="n">
        <f si="2" t="shared"/>
        <v>2875.0</v>
      </c>
      <c r="R40" s="6" t="n">
        <f si="0" t="shared"/>
        <v>7.819826086956522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40.0</v>
      </c>
      <c r="E41" s="5" t="n">
        <v>45.0</v>
      </c>
      <c r="F41" s="5" t="n">
        <v>61.0</v>
      </c>
      <c r="G41" s="5" t="n">
        <v>47.0</v>
      </c>
      <c r="H41" s="5" t="n">
        <v>117.0</v>
      </c>
      <c r="I41" s="5" t="n">
        <v>80.0</v>
      </c>
      <c r="J41" s="5" t="n">
        <v>61.0</v>
      </c>
      <c r="K41" s="5" t="n">
        <v>25.0</v>
      </c>
      <c r="L41" s="5" t="n">
        <v>7.0</v>
      </c>
      <c r="M41" s="5" t="n">
        <v>31.0</v>
      </c>
      <c r="N41" s="11" t="n">
        <f si="5" t="shared"/>
        <v>514.0</v>
      </c>
      <c r="O41" s="5" t="n">
        <v>12735.0</v>
      </c>
      <c r="P41" s="5" t="n">
        <v>5060.0</v>
      </c>
      <c r="Q41" s="11" t="n">
        <f si="2" t="shared"/>
        <v>483.0</v>
      </c>
      <c r="R41" s="6" t="n">
        <f si="0" t="shared"/>
        <v>10.476190476190476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15.0</v>
      </c>
      <c r="F42" s="5" t="n">
        <f si="9" t="shared"/>
        <v>15.0</v>
      </c>
      <c r="G42" s="5" t="n">
        <f si="9" t="shared"/>
        <v>22.0</v>
      </c>
      <c r="H42" s="5" t="n">
        <f si="9" t="shared"/>
        <v>21.0</v>
      </c>
      <c r="I42" s="5" t="n">
        <f si="9" t="shared"/>
        <v>10.0</v>
      </c>
      <c r="J42" s="5" t="n">
        <f si="9" t="shared"/>
        <v>6.0</v>
      </c>
      <c r="K42" s="5" t="n">
        <f si="9" t="shared"/>
        <v>6.0</v>
      </c>
      <c r="L42" s="5" t="n">
        <f si="9" t="shared"/>
        <v>1.0</v>
      </c>
      <c r="M42" s="5" t="n">
        <f si="9" t="shared"/>
        <v>10.0</v>
      </c>
      <c r="N42" s="11" t="n">
        <f si="5" t="shared"/>
        <v>111.0</v>
      </c>
      <c r="O42" s="5" t="n">
        <f>O43-O40-O41</f>
        <v>4790.0</v>
      </c>
      <c r="P42" s="5" t="n">
        <f>P43-P40-P41</f>
        <v>841.0</v>
      </c>
      <c r="Q42" s="11" t="n">
        <f si="2" t="shared"/>
        <v>101.0</v>
      </c>
      <c r="R42" s="6" t="n">
        <f si="0" t="shared"/>
        <v>8.326732673267326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440.0</v>
      </c>
      <c r="E43" s="5" t="n">
        <v>484.0</v>
      </c>
      <c r="F43" s="5" t="n">
        <v>538.0</v>
      </c>
      <c r="G43" s="5" t="n">
        <v>344.0</v>
      </c>
      <c r="H43" s="5" t="n">
        <v>618.0</v>
      </c>
      <c r="I43" s="5" t="n">
        <v>558.0</v>
      </c>
      <c r="J43" s="5" t="n">
        <v>345.0</v>
      </c>
      <c r="K43" s="5" t="n">
        <v>108.0</v>
      </c>
      <c r="L43" s="5" t="n">
        <v>24.0</v>
      </c>
      <c r="M43" s="5" t="n">
        <v>118.0</v>
      </c>
      <c r="N43" s="11" t="n">
        <f si="5" t="shared"/>
        <v>3577.0</v>
      </c>
      <c r="O43" s="5" t="n">
        <v>62376.0</v>
      </c>
      <c r="P43" s="5" t="n">
        <v>28383.0</v>
      </c>
      <c r="Q43" s="11" t="n">
        <f si="2" t="shared"/>
        <v>3459.0</v>
      </c>
      <c r="R43" s="6" t="n">
        <f si="0" t="shared"/>
        <v>8.205550737207286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12.0</v>
      </c>
      <c r="F44" s="8" t="n">
        <v>25.0</v>
      </c>
      <c r="G44" s="8" t="n">
        <v>25.0</v>
      </c>
      <c r="H44" s="8" t="n">
        <v>28.0</v>
      </c>
      <c r="I44" s="8" t="n">
        <v>37.0</v>
      </c>
      <c r="J44" s="8" t="n">
        <v>29.0</v>
      </c>
      <c r="K44" s="8" t="n">
        <v>19.0</v>
      </c>
      <c r="L44" s="8" t="n">
        <v>9.0</v>
      </c>
      <c r="M44" s="8" t="n">
        <v>103.0</v>
      </c>
      <c r="N44" s="11" t="n">
        <f si="5" t="shared"/>
        <v>299.0</v>
      </c>
      <c r="O44" s="8" t="n">
        <v>39053.0</v>
      </c>
      <c r="P44" s="8" t="n">
        <v>2920.0</v>
      </c>
      <c r="Q44" s="11" t="n">
        <f si="2" t="shared"/>
        <v>196.0</v>
      </c>
      <c r="R44" s="6" t="n">
        <f si="0" t="shared"/>
        <v>14.89795918367347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10.0</v>
      </c>
      <c r="F45" s="8" t="n">
        <f si="10" t="shared"/>
        <v>16.0</v>
      </c>
      <c r="G45" s="8" t="n">
        <f si="10" t="shared"/>
        <v>21.0</v>
      </c>
      <c r="H45" s="8" t="n">
        <f si="10" t="shared"/>
        <v>96.0</v>
      </c>
      <c r="I45" s="8" t="n">
        <f si="10" t="shared"/>
        <v>77.0</v>
      </c>
      <c r="J45" s="8" t="n">
        <f si="10" t="shared"/>
        <v>59.0</v>
      </c>
      <c r="K45" s="8" t="n">
        <f si="10" t="shared"/>
        <v>12.0</v>
      </c>
      <c r="L45" s="8" t="n">
        <f si="10" t="shared"/>
        <v>3.0</v>
      </c>
      <c r="M45" s="8" t="n">
        <f si="10" t="shared"/>
        <v>48.0</v>
      </c>
      <c r="N45" s="11" t="n">
        <f si="5" t="shared"/>
        <v>347.0</v>
      </c>
      <c r="O45" s="8" t="n">
        <f>O46-O44</f>
        <v>26144.0</v>
      </c>
      <c r="P45" s="8" t="n">
        <f>P46-P44</f>
        <v>3357.0</v>
      </c>
      <c r="Q45" s="11" t="n">
        <f si="2" t="shared"/>
        <v>299.0</v>
      </c>
      <c r="R45" s="6" t="n">
        <f si="0" t="shared"/>
        <v>11.22742474916388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22.0</v>
      </c>
      <c r="F46" s="8" t="n">
        <v>41.0</v>
      </c>
      <c r="G46" s="8" t="n">
        <v>46.0</v>
      </c>
      <c r="H46" s="8" t="n">
        <v>124.0</v>
      </c>
      <c r="I46" s="8" t="n">
        <v>114.0</v>
      </c>
      <c r="J46" s="8" t="n">
        <v>88.0</v>
      </c>
      <c r="K46" s="8" t="n">
        <v>31.0</v>
      </c>
      <c r="L46" s="8" t="n">
        <v>12.0</v>
      </c>
      <c r="M46" s="8" t="n">
        <v>151.0</v>
      </c>
      <c r="N46" s="11" t="n">
        <f si="5" t="shared"/>
        <v>646.0</v>
      </c>
      <c r="O46" s="8" t="n">
        <v>65197.0</v>
      </c>
      <c r="P46" s="8" t="n">
        <v>6277.0</v>
      </c>
      <c r="Q46" s="11" t="n">
        <f si="2" t="shared"/>
        <v>495.0</v>
      </c>
      <c r="R46" s="6" t="n">
        <f si="0" t="shared"/>
        <v>12.680808080808081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864.0</v>
      </c>
      <c r="E47" s="5" t="n">
        <v>456.0</v>
      </c>
      <c r="F47" s="5" t="n">
        <v>598.0</v>
      </c>
      <c r="G47" s="5" t="n">
        <v>110.0</v>
      </c>
      <c r="H47" s="5" t="n">
        <v>124.0</v>
      </c>
      <c r="I47" s="5" t="n">
        <v>70.0</v>
      </c>
      <c r="J47" s="5" t="n">
        <v>42.0</v>
      </c>
      <c r="K47" s="5" t="n">
        <v>17.0</v>
      </c>
      <c r="L47" s="5" t="n">
        <v>56.0</v>
      </c>
      <c r="M47" s="5" t="n">
        <v>52.0</v>
      </c>
      <c r="N47" s="11" t="n">
        <f si="5" t="shared"/>
        <v>2389.0</v>
      </c>
      <c r="O47" s="5" t="n">
        <v>30406.0</v>
      </c>
      <c r="P47" s="5" t="n">
        <v>10818.0</v>
      </c>
      <c r="Q47" s="11" t="n">
        <f si="2" t="shared"/>
        <v>2337.0</v>
      </c>
      <c r="R47" s="6" t="n">
        <f si="0" t="shared"/>
        <v>4.629011553273427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15521.0</v>
      </c>
      <c r="E48" s="5" t="n">
        <f ref="E48:M48" si="11" t="shared">E47+E46+E43+E39+E25+E18</f>
        <v>42154.0</v>
      </c>
      <c r="F48" s="5" t="n">
        <f si="11" t="shared"/>
        <v>77540.0</v>
      </c>
      <c r="G48" s="5" t="n">
        <f si="11" t="shared"/>
        <v>46507.0</v>
      </c>
      <c r="H48" s="5" t="n">
        <f si="11" t="shared"/>
        <v>90801.0</v>
      </c>
      <c r="I48" s="5" t="n">
        <f si="11" t="shared"/>
        <v>33259.0</v>
      </c>
      <c r="J48" s="5" t="n">
        <f si="11" t="shared"/>
        <v>20749.0</v>
      </c>
      <c r="K48" s="5" t="n">
        <f si="11" t="shared"/>
        <v>12298.0</v>
      </c>
      <c r="L48" s="5" t="n">
        <f si="11" t="shared"/>
        <v>4205.0</v>
      </c>
      <c r="M48" s="5" t="n">
        <f si="11" t="shared"/>
        <v>26548.0</v>
      </c>
      <c r="N48" s="11" t="n">
        <f si="5" t="shared"/>
        <v>369582.0</v>
      </c>
      <c r="O48" s="5" t="n">
        <f>O47+O46+O43+O39+O25+O18</f>
        <v>1.6871159E7</v>
      </c>
      <c r="P48" s="5" t="n">
        <f>P47+P46+P43+P39+P25+P18</f>
        <v>2766631.0</v>
      </c>
      <c r="Q48" s="11" t="n">
        <f si="2" t="shared"/>
        <v>343034.0</v>
      </c>
      <c r="R48" s="6" t="n">
        <f si="0" t="shared"/>
        <v>8.06518012791735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4.199609288331142</v>
      </c>
      <c r="E49" s="6" t="n">
        <f ref="E49" si="13" t="shared">E48/$N$48*100</f>
        <v>11.405858510425292</v>
      </c>
      <c r="F49" s="6" t="n">
        <f ref="F49" si="14" t="shared">F48/$N$48*100</f>
        <v>20.980459005038124</v>
      </c>
      <c r="G49" s="6" t="n">
        <f ref="G49" si="15" t="shared">G48/$N$48*100</f>
        <v>12.583675611907505</v>
      </c>
      <c r="H49" s="6" t="n">
        <f ref="H49" si="16" t="shared">H48/$N$48*100</f>
        <v>24.56856665097326</v>
      </c>
      <c r="I49" s="6" t="n">
        <f ref="I49" si="17" t="shared">I48/$N$48*100</f>
        <v>8.999085453295885</v>
      </c>
      <c r="J49" s="6" t="n">
        <f ref="J49" si="18" t="shared">J48/$N$48*100</f>
        <v>5.614180344280836</v>
      </c>
      <c r="K49" s="6" t="n">
        <f ref="K49" si="19" t="shared">K48/$N$48*100</f>
        <v>3.3275430080469284</v>
      </c>
      <c r="L49" s="6" t="n">
        <f ref="L49" si="20" t="shared">L48/$N$48*100</f>
        <v>1.1377718611837155</v>
      </c>
      <c r="M49" s="6" t="n">
        <f ref="M49" si="21" t="shared">M48/$N$48*100</f>
        <v>7.183250266517309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