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<sst xmlns="http://schemas.openxmlformats.org/spreadsheetml/2006/main" count="118" uniqueCount="73">
  <si>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</si>
  <si>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</si>
  <si>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</si>
  <si>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</si>
  <si>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</si>
  <si>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</si>
  <si>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</si>
  <si>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</si>
  <si>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</si>
  <si>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</si>
  <si>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</si>
  <si>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</si>
  <si>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</si>
  <si>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</si>
  <si>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</si>
  <si>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</si>
  <si>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</si>
  <si>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</si>
  <si>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</si>
  <si>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</si>
  <si>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</si>
  <si>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</si>
  <si>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</si>
  <si>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</si>
  <si>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</si>
  <si>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</si>
  <si>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</si>
  <si>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</si>
  <si>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</si>
  <si>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</si>
  <si>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</si>
  <si>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</si>
  <si>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</si>
  <si>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</si>
  <si>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</si>
  <si>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</si>
  <si>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</si>
  <si>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</si>
  <si>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</si>
  <si>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</si>
  <si>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</si>
  <si>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</si>
  <si>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</si>
  <si>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</si>
  <si>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</si>
  <si>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</si>
  <si>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</si>
  <si>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</si>
  <si>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</si>
  <si>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</si>
  <si>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</si>
  <si>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</si>
  <si>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</si>
  <si>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</si>
  <si>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</si>
  <si>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</si>
  <si>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</si>
  <si>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</si>
  <si>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</si>
  <si>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</si>
  <si>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</si>
  <si>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</si>
  <si>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</si>
  <si>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</si>
  <si>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</si>
  <si>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</si>
  <si>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</si>
  <si>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</si>
  <si>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</si>
  <si>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</si>
  <si>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</si>
  <si>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98年9月來臺旅客人次～按停留夜數分
Table 1-8  Visitor Arrivals  by Length of Stay,
September,2009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</si>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</sst>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2540.0</v>
      </c>
      <c r="E3" s="4" t="n">
        <v>8214.0</v>
      </c>
      <c r="F3" s="4" t="n">
        <v>13118.0</v>
      </c>
      <c r="G3" s="4" t="n">
        <v>6588.0</v>
      </c>
      <c r="H3" s="4" t="n">
        <v>4598.0</v>
      </c>
      <c r="I3" s="4" t="n">
        <v>1286.0</v>
      </c>
      <c r="J3" s="4" t="n">
        <v>527.0</v>
      </c>
      <c r="K3" s="4" t="n">
        <v>261.0</v>
      </c>
      <c r="L3" s="4" t="n">
        <v>237.0</v>
      </c>
      <c r="M3" s="4" t="n">
        <v>382.0</v>
      </c>
      <c r="N3" s="11" t="n">
        <f>SUM(D3:M3)</f>
        <v>37751.0</v>
      </c>
      <c r="O3" s="4" t="n">
        <v>247347.0</v>
      </c>
      <c r="P3" s="4" t="n">
        <v>165453.0</v>
      </c>
      <c r="Q3" s="11" t="n">
        <f>SUM(D3:L3)</f>
        <v>37369.0</v>
      </c>
      <c r="R3" s="6" t="n">
        <f ref="R3:R48" si="0" t="shared">IF(P3&lt;&gt;0,P3/SUM(D3:L3),0)</f>
        <v>4.427546897160748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1018.0</v>
      </c>
      <c r="E4" s="5" t="n">
        <v>736.0</v>
      </c>
      <c r="F4" s="5" t="n">
        <v>1515.0</v>
      </c>
      <c r="G4" s="5" t="n">
        <v>7231.0</v>
      </c>
      <c r="H4" s="5" t="n">
        <v>34637.0</v>
      </c>
      <c r="I4" s="5" t="n">
        <v>4357.0</v>
      </c>
      <c r="J4" s="5" t="n">
        <v>1097.0</v>
      </c>
      <c r="K4" s="5" t="n">
        <v>1348.0</v>
      </c>
      <c r="L4" s="5" t="n">
        <v>844.0</v>
      </c>
      <c r="M4" s="5" t="n">
        <v>3940.0</v>
      </c>
      <c r="N4" s="11" t="n">
        <f ref="N4:N14" si="1" t="shared">SUM(D4:M4)</f>
        <v>56723.0</v>
      </c>
      <c r="O4" s="5" t="n">
        <v>1947129.0</v>
      </c>
      <c r="P4" s="5" t="n">
        <v>445116.0</v>
      </c>
      <c r="Q4" s="11" t="n">
        <f ref="Q4:Q48" si="2" t="shared">SUM(D4:L4)</f>
        <v>52783.0</v>
      </c>
      <c r="R4" s="6" t="n">
        <f si="0" t="shared"/>
        <v>8.432942424644299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5251.0</v>
      </c>
      <c r="E5" s="5" t="n">
        <v>27524.0</v>
      </c>
      <c r="F5" s="5" t="n">
        <v>36992.0</v>
      </c>
      <c r="G5" s="5" t="n">
        <v>10953.0</v>
      </c>
      <c r="H5" s="5" t="n">
        <v>6908.0</v>
      </c>
      <c r="I5" s="5" t="n">
        <v>3667.0</v>
      </c>
      <c r="J5" s="5" t="n">
        <v>1972.0</v>
      </c>
      <c r="K5" s="5" t="n">
        <v>1233.0</v>
      </c>
      <c r="L5" s="5" t="n">
        <v>534.0</v>
      </c>
      <c r="M5" s="5" t="n">
        <v>757.0</v>
      </c>
      <c r="N5" s="11" t="n">
        <f si="1" t="shared"/>
        <v>95791.0</v>
      </c>
      <c r="O5" s="5" t="n">
        <v>606293.0</v>
      </c>
      <c r="P5" s="5" t="n">
        <v>429007.0</v>
      </c>
      <c r="Q5" s="11" t="n">
        <f si="2" t="shared"/>
        <v>95034.0</v>
      </c>
      <c r="R5" s="6" t="n">
        <f si="0" t="shared"/>
        <v>4.514247532462067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1797.0</v>
      </c>
      <c r="E6" s="5" t="n">
        <v>2258.0</v>
      </c>
      <c r="F6" s="5" t="n">
        <v>2072.0</v>
      </c>
      <c r="G6" s="5" t="n">
        <v>2325.0</v>
      </c>
      <c r="H6" s="5" t="n">
        <v>1103.0</v>
      </c>
      <c r="I6" s="5" t="n">
        <v>574.0</v>
      </c>
      <c r="J6" s="5" t="n">
        <v>431.0</v>
      </c>
      <c r="K6" s="5" t="n">
        <v>182.0</v>
      </c>
      <c r="L6" s="5" t="n">
        <v>49.0</v>
      </c>
      <c r="M6" s="5" t="n">
        <v>163.0</v>
      </c>
      <c r="N6" s="11" t="n">
        <f si="1" t="shared"/>
        <v>10954.0</v>
      </c>
      <c r="O6" s="5" t="n">
        <v>93584.0</v>
      </c>
      <c r="P6" s="5" t="n">
        <v>56353.0</v>
      </c>
      <c r="Q6" s="11" t="n">
        <f si="2" t="shared"/>
        <v>10791.0</v>
      </c>
      <c r="R6" s="6" t="n">
        <f si="0" t="shared"/>
        <v>5.222222222222222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173.0</v>
      </c>
      <c r="E7" s="5" t="n">
        <v>193.0</v>
      </c>
      <c r="F7" s="5" t="n">
        <v>193.0</v>
      </c>
      <c r="G7" s="5" t="n">
        <v>201.0</v>
      </c>
      <c r="H7" s="5" t="n">
        <v>419.0</v>
      </c>
      <c r="I7" s="5" t="n">
        <v>175.0</v>
      </c>
      <c r="J7" s="5" t="n">
        <v>109.0</v>
      </c>
      <c r="K7" s="5" t="n">
        <v>79.0</v>
      </c>
      <c r="L7" s="5" t="n">
        <v>27.0</v>
      </c>
      <c r="M7" s="5" t="n">
        <v>122.0</v>
      </c>
      <c r="N7" s="11" t="n">
        <f si="1" t="shared"/>
        <v>1691.0</v>
      </c>
      <c r="O7" s="5" t="n">
        <v>47522.0</v>
      </c>
      <c r="P7" s="5" t="n">
        <v>14728.0</v>
      </c>
      <c r="Q7" s="11" t="n">
        <f si="2" t="shared"/>
        <v>1569.0</v>
      </c>
      <c r="R7" s="6" t="n">
        <f si="0" t="shared"/>
        <v>9.386870618228171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63.0</v>
      </c>
      <c r="E8" s="5" t="n">
        <v>98.0</v>
      </c>
      <c r="F8" s="5" t="n">
        <v>134.0</v>
      </c>
      <c r="G8" s="5" t="n">
        <v>101.0</v>
      </c>
      <c r="H8" s="5" t="n">
        <v>158.0</v>
      </c>
      <c r="I8" s="5" t="n">
        <v>305.0</v>
      </c>
      <c r="J8" s="5" t="n">
        <v>107.0</v>
      </c>
      <c r="K8" s="5" t="n">
        <v>15.0</v>
      </c>
      <c r="L8" s="5" t="n">
        <v>10.0</v>
      </c>
      <c r="M8" s="5" t="n">
        <v>29.0</v>
      </c>
      <c r="N8" s="11" t="n">
        <f si="1" t="shared"/>
        <v>1020.0</v>
      </c>
      <c r="O8" s="5" t="n">
        <v>17134.0</v>
      </c>
      <c r="P8" s="5" t="n">
        <v>8842.0</v>
      </c>
      <c r="Q8" s="11" t="n">
        <f si="2" t="shared"/>
        <v>991.0</v>
      </c>
      <c r="R8" s="6" t="n">
        <f si="0" t="shared"/>
        <v>8.922300706357214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1325.0</v>
      </c>
      <c r="E9" s="5" t="n">
        <v>617.0</v>
      </c>
      <c r="F9" s="5" t="n">
        <v>1146.0</v>
      </c>
      <c r="G9" s="5" t="n">
        <v>1843.0</v>
      </c>
      <c r="H9" s="5" t="n">
        <v>6009.0</v>
      </c>
      <c r="I9" s="5" t="n">
        <v>1906.0</v>
      </c>
      <c r="J9" s="5" t="n">
        <v>480.0</v>
      </c>
      <c r="K9" s="5" t="n">
        <v>133.0</v>
      </c>
      <c r="L9" s="5" t="n">
        <v>70.0</v>
      </c>
      <c r="M9" s="5" t="n">
        <v>447.0</v>
      </c>
      <c r="N9" s="11" t="n">
        <f si="1" t="shared"/>
        <v>13976.0</v>
      </c>
      <c r="O9" s="5" t="n">
        <v>223751.0</v>
      </c>
      <c r="P9" s="5" t="n">
        <v>90396.0</v>
      </c>
      <c r="Q9" s="11" t="n">
        <f si="2" t="shared"/>
        <v>13529.0</v>
      </c>
      <c r="R9" s="6" t="n">
        <f si="0" t="shared"/>
        <v>6.681646832729692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604.0</v>
      </c>
      <c r="E10" s="5" t="n">
        <v>1341.0</v>
      </c>
      <c r="F10" s="5" t="n">
        <v>1939.0</v>
      </c>
      <c r="G10" s="5" t="n">
        <v>2006.0</v>
      </c>
      <c r="H10" s="5" t="n">
        <v>3585.0</v>
      </c>
      <c r="I10" s="5" t="n">
        <v>1420.0</v>
      </c>
      <c r="J10" s="5" t="n">
        <v>793.0</v>
      </c>
      <c r="K10" s="5" t="n">
        <v>106.0</v>
      </c>
      <c r="L10" s="5" t="n">
        <v>47.0</v>
      </c>
      <c r="M10" s="5" t="n">
        <v>109.0</v>
      </c>
      <c r="N10" s="11" t="n">
        <f si="1" t="shared"/>
        <v>11950.0</v>
      </c>
      <c r="O10" s="5" t="n">
        <v>103051.0</v>
      </c>
      <c r="P10" s="5" t="n">
        <v>79082.0</v>
      </c>
      <c r="Q10" s="11" t="n">
        <f si="2" t="shared"/>
        <v>11841.0</v>
      </c>
      <c r="R10" s="6" t="n">
        <f si="0" t="shared"/>
        <v>6.678658897052614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370.0</v>
      </c>
      <c r="E11" s="5" t="n">
        <v>712.0</v>
      </c>
      <c r="F11" s="5" t="n">
        <v>530.0</v>
      </c>
      <c r="G11" s="5" t="n">
        <v>689.0</v>
      </c>
      <c r="H11" s="5" t="n">
        <v>2151.0</v>
      </c>
      <c r="I11" s="5" t="n">
        <v>949.0</v>
      </c>
      <c r="J11" s="5" t="n">
        <v>359.0</v>
      </c>
      <c r="K11" s="5" t="n">
        <v>347.0</v>
      </c>
      <c r="L11" s="5" t="n">
        <v>102.0</v>
      </c>
      <c r="M11" s="5" t="n">
        <v>5342.0</v>
      </c>
      <c r="N11" s="11" t="n">
        <f si="1" t="shared"/>
        <v>11551.0</v>
      </c>
      <c r="O11" s="5" t="n">
        <v>4329835.0</v>
      </c>
      <c r="P11" s="5" t="n">
        <v>61445.0</v>
      </c>
      <c r="Q11" s="11" t="n">
        <f si="2" t="shared"/>
        <v>6209.0</v>
      </c>
      <c r="R11" s="6" t="n">
        <f si="0" t="shared"/>
        <v>9.8961185376067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362.0</v>
      </c>
      <c r="E12" s="5" t="n">
        <v>317.0</v>
      </c>
      <c r="F12" s="5" t="n">
        <v>572.0</v>
      </c>
      <c r="G12" s="5" t="n">
        <v>499.0</v>
      </c>
      <c r="H12" s="5" t="n">
        <v>524.0</v>
      </c>
      <c r="I12" s="5" t="n">
        <v>298.0</v>
      </c>
      <c r="J12" s="5" t="n">
        <v>166.0</v>
      </c>
      <c r="K12" s="5" t="n">
        <v>125.0</v>
      </c>
      <c r="L12" s="5" t="n">
        <v>102.0</v>
      </c>
      <c r="M12" s="5" t="n">
        <v>2730.0</v>
      </c>
      <c r="N12" s="11" t="n">
        <f si="1" t="shared"/>
        <v>5695.0</v>
      </c>
      <c r="O12" s="5" t="n">
        <v>1849780.0</v>
      </c>
      <c r="P12" s="5" t="n">
        <v>28253.0</v>
      </c>
      <c r="Q12" s="11" t="n">
        <f si="2" t="shared"/>
        <v>2965.0</v>
      </c>
      <c r="R12" s="6" t="n">
        <f si="0" t="shared"/>
        <v>9.528836424957841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158.0</v>
      </c>
      <c r="E13" s="5" t="n">
        <v>387.0</v>
      </c>
      <c r="F13" s="5" t="n">
        <v>520.0</v>
      </c>
      <c r="G13" s="5" t="n">
        <v>618.0</v>
      </c>
      <c r="H13" s="5" t="n">
        <v>499.0</v>
      </c>
      <c r="I13" s="5" t="n">
        <v>283.0</v>
      </c>
      <c r="J13" s="5" t="n">
        <v>175.0</v>
      </c>
      <c r="K13" s="5" t="n">
        <v>155.0</v>
      </c>
      <c r="L13" s="5" t="n">
        <v>84.0</v>
      </c>
      <c r="M13" s="5" t="n">
        <v>3406.0</v>
      </c>
      <c r="N13" s="11" t="n">
        <f si="1" t="shared"/>
        <v>6285.0</v>
      </c>
      <c r="O13" s="5" t="n">
        <v>2256978.0</v>
      </c>
      <c r="P13" s="5" t="n">
        <v>28679.0</v>
      </c>
      <c r="Q13" s="11" t="n">
        <f si="2" t="shared"/>
        <v>2879.0</v>
      </c>
      <c r="R13" s="6" t="n">
        <f si="0" t="shared"/>
        <v>9.961444946161862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28.0</v>
      </c>
      <c r="E14" s="5" t="n">
        <v>41.0</v>
      </c>
      <c r="F14" s="5" t="n">
        <v>125.0</v>
      </c>
      <c r="G14" s="5" t="n">
        <v>127.0</v>
      </c>
      <c r="H14" s="5" t="n">
        <v>366.0</v>
      </c>
      <c r="I14" s="5" t="n">
        <v>207.0</v>
      </c>
      <c r="J14" s="5" t="n">
        <v>369.0</v>
      </c>
      <c r="K14" s="5" t="n">
        <v>238.0</v>
      </c>
      <c r="L14" s="5" t="n">
        <v>132.0</v>
      </c>
      <c r="M14" s="5" t="n">
        <v>3014.0</v>
      </c>
      <c r="N14" s="11" t="n">
        <f si="1" t="shared"/>
        <v>4647.0</v>
      </c>
      <c r="O14" s="5" t="n">
        <v>2326562.0</v>
      </c>
      <c r="P14" s="5" t="n">
        <v>36348.0</v>
      </c>
      <c r="Q14" s="11" t="n">
        <f si="2" t="shared"/>
        <v>1633.0</v>
      </c>
      <c r="R14" s="6" t="n">
        <f si="0" t="shared"/>
        <v>22.25842008573178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58.0</v>
      </c>
      <c r="E15" s="5" t="n">
        <f ref="E15:M15" si="3" t="shared">E16-E9-E10-E11-E12-E13-E14</f>
        <v>8.0</v>
      </c>
      <c r="F15" s="5" t="n">
        <f si="3" t="shared"/>
        <v>16.0</v>
      </c>
      <c r="G15" s="5" t="n">
        <f si="3" t="shared"/>
        <v>24.0</v>
      </c>
      <c r="H15" s="5" t="n">
        <f si="3" t="shared"/>
        <v>99.0</v>
      </c>
      <c r="I15" s="5" t="n">
        <f si="3" t="shared"/>
        <v>54.0</v>
      </c>
      <c r="J15" s="5" t="n">
        <f si="3" t="shared"/>
        <v>26.0</v>
      </c>
      <c r="K15" s="5" t="n">
        <f si="3" t="shared"/>
        <v>12.0</v>
      </c>
      <c r="L15" s="5" t="n">
        <f si="3" t="shared"/>
        <v>13.0</v>
      </c>
      <c r="M15" s="5" t="n">
        <f si="3" t="shared"/>
        <v>139.0</v>
      </c>
      <c r="N15" s="5" t="n">
        <f ref="N15" si="4" t="shared">N16-N9-N10-N11-N12-N13-N14</f>
        <v>449.0</v>
      </c>
      <c r="O15" s="5" t="n">
        <f>O16-O9-O10-O11-O12-O13-O14</f>
        <v>94117.0</v>
      </c>
      <c r="P15" s="5" t="n">
        <f>P16-P9-P10-P11-P12-P13-P14</f>
        <v>3610.0</v>
      </c>
      <c r="Q15" s="11" t="n">
        <f si="2" t="shared"/>
        <v>310.0</v>
      </c>
      <c r="R15" s="6" t="n">
        <f si="0" t="shared"/>
        <v>11.64516129032258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2905.0</v>
      </c>
      <c r="E16" s="5" t="n">
        <v>3423.0</v>
      </c>
      <c r="F16" s="5" t="n">
        <v>4848.0</v>
      </c>
      <c r="G16" s="5" t="n">
        <v>5806.0</v>
      </c>
      <c r="H16" s="5" t="n">
        <v>13233.0</v>
      </c>
      <c r="I16" s="5" t="n">
        <v>5117.0</v>
      </c>
      <c r="J16" s="5" t="n">
        <v>2368.0</v>
      </c>
      <c r="K16" s="5" t="n">
        <v>1116.0</v>
      </c>
      <c r="L16" s="5" t="n">
        <v>550.0</v>
      </c>
      <c r="M16" s="5" t="n">
        <v>15187.0</v>
      </c>
      <c r="N16" s="11" t="n">
        <f ref="N16:N48" si="5" t="shared">SUM(D16:M16)</f>
        <v>54553.0</v>
      </c>
      <c r="O16" s="5" t="n">
        <v>1.1184074E7</v>
      </c>
      <c r="P16" s="5" t="n">
        <v>327813.0</v>
      </c>
      <c r="Q16" s="11" t="n">
        <f si="2" t="shared"/>
        <v>39366.0</v>
      </c>
      <c r="R16" s="6" t="n">
        <f si="0" t="shared"/>
        <v>8.327312909617437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75.0</v>
      </c>
      <c r="E17" s="5" t="n">
        <f ref="E17:M17" si="6" t="shared">E18-E16-E3-E4-E5-E6-E7-E8</f>
        <v>135.0</v>
      </c>
      <c r="F17" s="5" t="n">
        <f si="6" t="shared"/>
        <v>172.0</v>
      </c>
      <c r="G17" s="5" t="n">
        <f si="6" t="shared"/>
        <v>169.0</v>
      </c>
      <c r="H17" s="5" t="n">
        <f si="6" t="shared"/>
        <v>382.0</v>
      </c>
      <c r="I17" s="5" t="n">
        <f si="6" t="shared"/>
        <v>671.0</v>
      </c>
      <c r="J17" s="5" t="n">
        <f si="6" t="shared"/>
        <v>727.0</v>
      </c>
      <c r="K17" s="5" t="n">
        <f si="6" t="shared"/>
        <v>772.0</v>
      </c>
      <c r="L17" s="5" t="n">
        <f si="6" t="shared"/>
        <v>351.0</v>
      </c>
      <c r="M17" s="5" t="n">
        <f si="6" t="shared"/>
        <v>1109.0</v>
      </c>
      <c r="N17" s="11" t="n">
        <f si="5" t="shared"/>
        <v>4563.0</v>
      </c>
      <c r="O17" s="5" t="n">
        <f>O18-O16-O3-O4-O5-O6-O7-O8</f>
        <v>444061.0</v>
      </c>
      <c r="P17" s="5" t="n">
        <f>P18-P16-P3-P4-P5-P6-P7-P8</f>
        <v>88580.0</v>
      </c>
      <c r="Q17" s="11" t="n">
        <f si="2" t="shared"/>
        <v>3454.0</v>
      </c>
      <c r="R17" s="6" t="n">
        <f si="0" t="shared"/>
        <v>25.645628257093225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13822.0</v>
      </c>
      <c r="E18" s="5" t="n">
        <v>42581.0</v>
      </c>
      <c r="F18" s="5" t="n">
        <v>59044.0</v>
      </c>
      <c r="G18" s="5" t="n">
        <v>33374.0</v>
      </c>
      <c r="H18" s="5" t="n">
        <v>61438.0</v>
      </c>
      <c r="I18" s="5" t="n">
        <v>16152.0</v>
      </c>
      <c r="J18" s="5" t="n">
        <v>7338.0</v>
      </c>
      <c r="K18" s="5" t="n">
        <v>5006.0</v>
      </c>
      <c r="L18" s="5" t="n">
        <v>2602.0</v>
      </c>
      <c r="M18" s="5" t="n">
        <v>21689.0</v>
      </c>
      <c r="N18" s="11" t="n">
        <f si="5" t="shared"/>
        <v>263046.0</v>
      </c>
      <c r="O18" s="5" t="n">
        <v>1.4587144E7</v>
      </c>
      <c r="P18" s="5" t="n">
        <v>1535892.0</v>
      </c>
      <c r="Q18" s="11" t="n">
        <f si="2" t="shared"/>
        <v>241357.0</v>
      </c>
      <c r="R18" s="6" t="n">
        <f si="0" t="shared"/>
        <v>6.3635693184784365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213.0</v>
      </c>
      <c r="E19" s="5" t="n">
        <v>416.0</v>
      </c>
      <c r="F19" s="5" t="n">
        <v>511.0</v>
      </c>
      <c r="G19" s="5" t="n">
        <v>310.0</v>
      </c>
      <c r="H19" s="5" t="n">
        <v>446.0</v>
      </c>
      <c r="I19" s="5" t="n">
        <v>509.0</v>
      </c>
      <c r="J19" s="5" t="n">
        <v>411.0</v>
      </c>
      <c r="K19" s="5" t="n">
        <v>176.0</v>
      </c>
      <c r="L19" s="5" t="n">
        <v>48.0</v>
      </c>
      <c r="M19" s="5" t="n">
        <v>131.0</v>
      </c>
      <c r="N19" s="11" t="n">
        <f si="5" t="shared"/>
        <v>3171.0</v>
      </c>
      <c r="O19" s="5" t="n">
        <v>72521.0</v>
      </c>
      <c r="P19" s="5" t="n">
        <v>33210.0</v>
      </c>
      <c r="Q19" s="11" t="n">
        <f si="2" t="shared"/>
        <v>3040.0</v>
      </c>
      <c r="R19" s="6" t="n">
        <f si="0" t="shared"/>
        <v>10.924342105263158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2066.0</v>
      </c>
      <c r="E20" s="5" t="n">
        <v>2733.0</v>
      </c>
      <c r="F20" s="5" t="n">
        <v>2801.0</v>
      </c>
      <c r="G20" s="5" t="n">
        <v>1929.0</v>
      </c>
      <c r="H20" s="5" t="n">
        <v>3986.0</v>
      </c>
      <c r="I20" s="5" t="n">
        <v>4584.0</v>
      </c>
      <c r="J20" s="5" t="n">
        <v>3084.0</v>
      </c>
      <c r="K20" s="5" t="n">
        <v>1152.0</v>
      </c>
      <c r="L20" s="5" t="n">
        <v>340.0</v>
      </c>
      <c r="M20" s="5" t="n">
        <v>503.0</v>
      </c>
      <c r="N20" s="11" t="n">
        <f si="5" t="shared"/>
        <v>23178.0</v>
      </c>
      <c r="O20" s="5" t="n">
        <v>410266.0</v>
      </c>
      <c r="P20" s="5" t="n">
        <v>243606.0</v>
      </c>
      <c r="Q20" s="11" t="n">
        <f si="2" t="shared"/>
        <v>22675.0</v>
      </c>
      <c r="R20" s="6" t="n">
        <f si="0" t="shared"/>
        <v>10.743373759647188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5.0</v>
      </c>
      <c r="E21" s="5" t="n">
        <v>7.0</v>
      </c>
      <c r="F21" s="5" t="n">
        <v>6.0</v>
      </c>
      <c r="G21" s="5" t="n">
        <v>9.0</v>
      </c>
      <c r="H21" s="5" t="n">
        <v>41.0</v>
      </c>
      <c r="I21" s="5" t="n">
        <v>22.0</v>
      </c>
      <c r="J21" s="5" t="n">
        <v>5.0</v>
      </c>
      <c r="K21" s="5" t="n">
        <v>4.0</v>
      </c>
      <c r="L21" s="5" t="n">
        <v>1.0</v>
      </c>
      <c r="M21" s="5" t="n">
        <v>6.0</v>
      </c>
      <c r="N21" s="11" t="n">
        <f si="5" t="shared"/>
        <v>106.0</v>
      </c>
      <c r="O21" s="5" t="n">
        <v>2135.0</v>
      </c>
      <c r="P21" s="5" t="n">
        <v>916.0</v>
      </c>
      <c r="Q21" s="11" t="n">
        <f si="2" t="shared"/>
        <v>100.0</v>
      </c>
      <c r="R21" s="6" t="n">
        <f si="0" t="shared"/>
        <v>9.16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13.0</v>
      </c>
      <c r="E22" s="5" t="n">
        <v>33.0</v>
      </c>
      <c r="F22" s="5" t="n">
        <v>43.0</v>
      </c>
      <c r="G22" s="5" t="n">
        <v>29.0</v>
      </c>
      <c r="H22" s="5" t="n">
        <v>31.0</v>
      </c>
      <c r="I22" s="5" t="n">
        <v>40.0</v>
      </c>
      <c r="J22" s="5" t="n">
        <v>7.0</v>
      </c>
      <c r="K22" s="5" t="n">
        <v>4.0</v>
      </c>
      <c r="L22" s="5" t="n">
        <v>4.0</v>
      </c>
      <c r="M22" s="5" t="n">
        <v>5.0</v>
      </c>
      <c r="N22" s="11" t="n">
        <f si="5" t="shared"/>
        <v>209.0</v>
      </c>
      <c r="O22" s="5" t="n">
        <v>2876.0</v>
      </c>
      <c r="P22" s="5" t="n">
        <v>1590.0</v>
      </c>
      <c r="Q22" s="11" t="n">
        <f si="2" t="shared"/>
        <v>204.0</v>
      </c>
      <c r="R22" s="6" t="n">
        <f si="0" t="shared"/>
        <v>7.794117647058823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3.0</v>
      </c>
      <c r="E23" s="5" t="n">
        <v>7.0</v>
      </c>
      <c r="F23" s="5" t="n">
        <v>7.0</v>
      </c>
      <c r="G23" s="5" t="n">
        <v>5.0</v>
      </c>
      <c r="H23" s="5" t="n">
        <v>25.0</v>
      </c>
      <c r="I23" s="5" t="n">
        <v>47.0</v>
      </c>
      <c r="J23" s="5" t="n">
        <v>28.0</v>
      </c>
      <c r="K23" s="5" t="n">
        <v>5.0</v>
      </c>
      <c r="L23" s="5" t="n">
        <v>0.0</v>
      </c>
      <c r="M23" s="5" t="n">
        <v>6.0</v>
      </c>
      <c r="N23" s="11" t="n">
        <f si="5" t="shared"/>
        <v>133.0</v>
      </c>
      <c r="O23" s="5" t="n">
        <v>3167.0</v>
      </c>
      <c r="P23" s="5" t="n">
        <v>1475.0</v>
      </c>
      <c r="Q23" s="11" t="n">
        <f si="2" t="shared"/>
        <v>127.0</v>
      </c>
      <c r="R23" s="6" t="n">
        <f si="0" t="shared"/>
        <v>11.614173228346457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16.0</v>
      </c>
      <c r="E24" s="5" t="n">
        <f ref="E24:M24" si="7" t="shared">E25-E19-E20-E21-E22-E23</f>
        <v>21.0</v>
      </c>
      <c r="F24" s="5" t="n">
        <f si="7" t="shared"/>
        <v>49.0</v>
      </c>
      <c r="G24" s="5" t="n">
        <f si="7" t="shared"/>
        <v>33.0</v>
      </c>
      <c r="H24" s="5" t="n">
        <f si="7" t="shared"/>
        <v>75.0</v>
      </c>
      <c r="I24" s="5" t="n">
        <f si="7" t="shared"/>
        <v>70.0</v>
      </c>
      <c r="J24" s="5" t="n">
        <f si="7" t="shared"/>
        <v>136.0</v>
      </c>
      <c r="K24" s="5" t="n">
        <f si="7" t="shared"/>
        <v>22.0</v>
      </c>
      <c r="L24" s="5" t="n">
        <f si="7" t="shared"/>
        <v>26.0</v>
      </c>
      <c r="M24" s="5" t="n">
        <f si="7" t="shared"/>
        <v>45.0</v>
      </c>
      <c r="N24" s="11" t="n">
        <f si="5" t="shared"/>
        <v>493.0</v>
      </c>
      <c r="O24" s="5" t="n">
        <f>O25-O19-O20-O21-O22-O23</f>
        <v>29597.0</v>
      </c>
      <c r="P24" s="5" t="n">
        <f>P25-P19-P20-P21-P22-P23</f>
        <v>7455.0</v>
      </c>
      <c r="Q24" s="11" t="n">
        <f si="2" t="shared"/>
        <v>448.0</v>
      </c>
      <c r="R24" s="6" t="n">
        <f si="0" t="shared"/>
        <v>16.640625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2316.0</v>
      </c>
      <c r="E25" s="5" t="n">
        <v>3217.0</v>
      </c>
      <c r="F25" s="5" t="n">
        <v>3417.0</v>
      </c>
      <c r="G25" s="5" t="n">
        <v>2315.0</v>
      </c>
      <c r="H25" s="5" t="n">
        <v>4604.0</v>
      </c>
      <c r="I25" s="5" t="n">
        <v>5272.0</v>
      </c>
      <c r="J25" s="5" t="n">
        <v>3671.0</v>
      </c>
      <c r="K25" s="5" t="n">
        <v>1363.0</v>
      </c>
      <c r="L25" s="5" t="n">
        <v>419.0</v>
      </c>
      <c r="M25" s="5" t="n">
        <v>696.0</v>
      </c>
      <c r="N25" s="11" t="n">
        <f si="5" t="shared"/>
        <v>27290.0</v>
      </c>
      <c r="O25" s="5" t="n">
        <v>520562.0</v>
      </c>
      <c r="P25" s="5" t="n">
        <v>288252.0</v>
      </c>
      <c r="Q25" s="11" t="n">
        <f si="2" t="shared"/>
        <v>26594.0</v>
      </c>
      <c r="R25" s="6" t="n">
        <f si="0" t="shared"/>
        <v>10.83898623749718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34.0</v>
      </c>
      <c r="E26" s="5" t="n">
        <v>25.0</v>
      </c>
      <c r="F26" s="5" t="n">
        <v>44.0</v>
      </c>
      <c r="G26" s="5" t="n">
        <v>27.0</v>
      </c>
      <c r="H26" s="5" t="n">
        <v>35.0</v>
      </c>
      <c r="I26" s="5" t="n">
        <v>36.0</v>
      </c>
      <c r="J26" s="5" t="n">
        <v>31.0</v>
      </c>
      <c r="K26" s="5" t="n">
        <v>9.0</v>
      </c>
      <c r="L26" s="5" t="n">
        <v>5.0</v>
      </c>
      <c r="M26" s="5" t="n">
        <v>7.0</v>
      </c>
      <c r="N26" s="11" t="n">
        <f si="5" t="shared"/>
        <v>253.0</v>
      </c>
      <c r="O26" s="5" t="n">
        <v>5637.0</v>
      </c>
      <c r="P26" s="5" t="n">
        <v>2356.0</v>
      </c>
      <c r="Q26" s="11" t="n">
        <f si="2" t="shared"/>
        <v>246.0</v>
      </c>
      <c r="R26" s="6" t="n">
        <f si="0" t="shared"/>
        <v>9.577235772357724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154.0</v>
      </c>
      <c r="E27" s="5" t="n">
        <v>256.0</v>
      </c>
      <c r="F27" s="5" t="n">
        <v>228.0</v>
      </c>
      <c r="G27" s="5" t="n">
        <v>120.0</v>
      </c>
      <c r="H27" s="5" t="n">
        <v>215.0</v>
      </c>
      <c r="I27" s="5" t="n">
        <v>330.0</v>
      </c>
      <c r="J27" s="5" t="n">
        <v>232.0</v>
      </c>
      <c r="K27" s="5" t="n">
        <v>56.0</v>
      </c>
      <c r="L27" s="5" t="n">
        <v>38.0</v>
      </c>
      <c r="M27" s="5" t="n">
        <v>35.0</v>
      </c>
      <c r="N27" s="11" t="n">
        <f si="5" t="shared"/>
        <v>1664.0</v>
      </c>
      <c r="O27" s="5" t="n">
        <v>23968.0</v>
      </c>
      <c r="P27" s="5" t="n">
        <v>17275.0</v>
      </c>
      <c r="Q27" s="11" t="n">
        <f si="2" t="shared"/>
        <v>1629.0</v>
      </c>
      <c r="R27" s="6" t="n">
        <f si="0" t="shared"/>
        <v>10.604665438919582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259.0</v>
      </c>
      <c r="E28" s="5" t="n">
        <v>370.0</v>
      </c>
      <c r="F28" s="5" t="n">
        <v>347.0</v>
      </c>
      <c r="G28" s="5" t="n">
        <v>231.0</v>
      </c>
      <c r="H28" s="5" t="n">
        <v>403.0</v>
      </c>
      <c r="I28" s="5" t="n">
        <v>505.0</v>
      </c>
      <c r="J28" s="5" t="n">
        <v>638.0</v>
      </c>
      <c r="K28" s="5" t="n">
        <v>141.0</v>
      </c>
      <c r="L28" s="5" t="n">
        <v>31.0</v>
      </c>
      <c r="M28" s="5" t="n">
        <v>36.0</v>
      </c>
      <c r="N28" s="11" t="n">
        <f si="5" t="shared"/>
        <v>2961.0</v>
      </c>
      <c r="O28" s="5" t="n">
        <v>39743.0</v>
      </c>
      <c r="P28" s="5" t="n">
        <v>32703.0</v>
      </c>
      <c r="Q28" s="11" t="n">
        <f si="2" t="shared"/>
        <v>2925.0</v>
      </c>
      <c r="R28" s="6" t="n">
        <f si="0" t="shared"/>
        <v>11.18051282051282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88.0</v>
      </c>
      <c r="E29" s="5" t="n">
        <v>127.0</v>
      </c>
      <c r="F29" s="5" t="n">
        <v>112.0</v>
      </c>
      <c r="G29" s="5" t="n">
        <v>64.0</v>
      </c>
      <c r="H29" s="5" t="n">
        <v>140.0</v>
      </c>
      <c r="I29" s="5" t="n">
        <v>231.0</v>
      </c>
      <c r="J29" s="5" t="n">
        <v>69.0</v>
      </c>
      <c r="K29" s="5" t="n">
        <v>13.0</v>
      </c>
      <c r="L29" s="5" t="n">
        <v>15.0</v>
      </c>
      <c r="M29" s="5" t="n">
        <v>10.0</v>
      </c>
      <c r="N29" s="11" t="n">
        <f si="5" t="shared"/>
        <v>869.0</v>
      </c>
      <c r="O29" s="5" t="n">
        <v>10064.0</v>
      </c>
      <c r="P29" s="5" t="n">
        <v>7668.0</v>
      </c>
      <c r="Q29" s="11" t="n">
        <f si="2" t="shared"/>
        <v>859.0</v>
      </c>
      <c r="R29" s="6" t="n">
        <f si="0" t="shared"/>
        <v>8.926658905704308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91.0</v>
      </c>
      <c r="E30" s="5" t="n">
        <v>104.0</v>
      </c>
      <c r="F30" s="5" t="n">
        <v>102.0</v>
      </c>
      <c r="G30" s="5" t="n">
        <v>48.0</v>
      </c>
      <c r="H30" s="5" t="n">
        <v>118.0</v>
      </c>
      <c r="I30" s="5" t="n">
        <v>120.0</v>
      </c>
      <c r="J30" s="5" t="n">
        <v>60.0</v>
      </c>
      <c r="K30" s="5" t="n">
        <v>16.0</v>
      </c>
      <c r="L30" s="5" t="n">
        <v>6.0</v>
      </c>
      <c r="M30" s="5" t="n">
        <v>5.0</v>
      </c>
      <c r="N30" s="11" t="n">
        <f si="5" t="shared"/>
        <v>670.0</v>
      </c>
      <c r="O30" s="5" t="n">
        <v>10557.0</v>
      </c>
      <c r="P30" s="5" t="n">
        <v>5344.0</v>
      </c>
      <c r="Q30" s="11" t="n">
        <f si="2" t="shared"/>
        <v>665.0</v>
      </c>
      <c r="R30" s="6" t="n">
        <f si="0" t="shared"/>
        <v>8.03609022556391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44.0</v>
      </c>
      <c r="E31" s="5" t="n">
        <v>85.0</v>
      </c>
      <c r="F31" s="5" t="n">
        <v>50.0</v>
      </c>
      <c r="G31" s="5" t="n">
        <v>30.0</v>
      </c>
      <c r="H31" s="5" t="n">
        <v>55.0</v>
      </c>
      <c r="I31" s="5" t="n">
        <v>90.0</v>
      </c>
      <c r="J31" s="5" t="n">
        <v>47.0</v>
      </c>
      <c r="K31" s="5" t="n">
        <v>12.0</v>
      </c>
      <c r="L31" s="5" t="n">
        <v>1.0</v>
      </c>
      <c r="M31" s="5" t="n">
        <v>6.0</v>
      </c>
      <c r="N31" s="11" t="n">
        <f si="5" t="shared"/>
        <v>420.0</v>
      </c>
      <c r="O31" s="5" t="n">
        <v>4186.0</v>
      </c>
      <c r="P31" s="5" t="n">
        <v>3448.0</v>
      </c>
      <c r="Q31" s="11" t="n">
        <f si="2" t="shared"/>
        <v>414.0</v>
      </c>
      <c r="R31" s="6" t="n">
        <f si="0" t="shared"/>
        <v>8.328502415458937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36.0</v>
      </c>
      <c r="E32" s="5" t="n">
        <v>61.0</v>
      </c>
      <c r="F32" s="5" t="n">
        <v>56.0</v>
      </c>
      <c r="G32" s="5" t="n">
        <v>31.0</v>
      </c>
      <c r="H32" s="5" t="n">
        <v>55.0</v>
      </c>
      <c r="I32" s="5" t="n">
        <v>85.0</v>
      </c>
      <c r="J32" s="5" t="n">
        <v>52.0</v>
      </c>
      <c r="K32" s="5" t="n">
        <v>15.0</v>
      </c>
      <c r="L32" s="5" t="n">
        <v>7.0</v>
      </c>
      <c r="M32" s="5" t="n">
        <v>8.0</v>
      </c>
      <c r="N32" s="11" t="n">
        <f si="5" t="shared"/>
        <v>406.0</v>
      </c>
      <c r="O32" s="5" t="n">
        <v>5992.0</v>
      </c>
      <c r="P32" s="5" t="n">
        <v>4008.0</v>
      </c>
      <c r="Q32" s="11" t="n">
        <f si="2" t="shared"/>
        <v>398.0</v>
      </c>
      <c r="R32" s="6" t="n">
        <f si="0" t="shared"/>
        <v>10.07035175879397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279.0</v>
      </c>
      <c r="E33" s="5" t="n">
        <v>426.0</v>
      </c>
      <c r="F33" s="5" t="n">
        <v>425.0</v>
      </c>
      <c r="G33" s="5" t="n">
        <v>265.0</v>
      </c>
      <c r="H33" s="5" t="n">
        <v>380.0</v>
      </c>
      <c r="I33" s="5" t="n">
        <v>379.0</v>
      </c>
      <c r="J33" s="5" t="n">
        <v>294.0</v>
      </c>
      <c r="K33" s="5" t="n">
        <v>99.0</v>
      </c>
      <c r="L33" s="5" t="n">
        <v>79.0</v>
      </c>
      <c r="M33" s="5" t="n">
        <v>84.0</v>
      </c>
      <c r="N33" s="11" t="n">
        <f si="5" t="shared"/>
        <v>2710.0</v>
      </c>
      <c r="O33" s="5" t="n">
        <v>52280.0</v>
      </c>
      <c r="P33" s="5" t="n">
        <v>26665.0</v>
      </c>
      <c r="Q33" s="11" t="n">
        <f si="2" t="shared"/>
        <v>2626.0</v>
      </c>
      <c r="R33" s="6" t="n">
        <f si="0" t="shared"/>
        <v>10.154226961157654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44.0</v>
      </c>
      <c r="E34" s="5" t="n">
        <v>32.0</v>
      </c>
      <c r="F34" s="5" t="n">
        <v>41.0</v>
      </c>
      <c r="G34" s="5" t="n">
        <v>19.0</v>
      </c>
      <c r="H34" s="5" t="n">
        <v>49.0</v>
      </c>
      <c r="I34" s="5" t="n">
        <v>79.0</v>
      </c>
      <c r="J34" s="5" t="n">
        <v>79.0</v>
      </c>
      <c r="K34" s="5" t="n">
        <v>25.0</v>
      </c>
      <c r="L34" s="5" t="n">
        <v>8.0</v>
      </c>
      <c r="M34" s="5" t="n">
        <v>9.0</v>
      </c>
      <c r="N34" s="11" t="n">
        <f si="5" t="shared"/>
        <v>385.0</v>
      </c>
      <c r="O34" s="5" t="n">
        <v>6493.0</v>
      </c>
      <c r="P34" s="5" t="n">
        <v>5141.0</v>
      </c>
      <c r="Q34" s="11" t="n">
        <f si="2" t="shared"/>
        <v>376.0</v>
      </c>
      <c r="R34" s="6" t="n">
        <f si="0" t="shared"/>
        <v>13.672872340425531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11.0</v>
      </c>
      <c r="E35" s="5" t="n">
        <v>10.0</v>
      </c>
      <c r="F35" s="5" t="n">
        <v>16.0</v>
      </c>
      <c r="G35" s="5" t="n">
        <v>8.0</v>
      </c>
      <c r="H35" s="5" t="n">
        <v>16.0</v>
      </c>
      <c r="I35" s="5" t="n">
        <v>70.0</v>
      </c>
      <c r="J35" s="5" t="n">
        <v>36.0</v>
      </c>
      <c r="K35" s="5" t="n">
        <v>3.0</v>
      </c>
      <c r="L35" s="5" t="n">
        <v>0.0</v>
      </c>
      <c r="M35" s="5" t="n">
        <v>1.0</v>
      </c>
      <c r="N35" s="11" t="n">
        <f si="5" t="shared"/>
        <v>171.0</v>
      </c>
      <c r="O35" s="5" t="n">
        <v>1891.0</v>
      </c>
      <c r="P35" s="5" t="n">
        <v>1757.0</v>
      </c>
      <c r="Q35" s="11" t="n">
        <f si="2" t="shared"/>
        <v>170.0</v>
      </c>
      <c r="R35" s="6" t="n">
        <f si="0" t="shared"/>
        <v>10.33529411764706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39.0</v>
      </c>
      <c r="E36" s="5" t="n">
        <v>91.0</v>
      </c>
      <c r="F36" s="5" t="n">
        <v>65.0</v>
      </c>
      <c r="G36" s="5" t="n">
        <v>36.0</v>
      </c>
      <c r="H36" s="5" t="n">
        <v>67.0</v>
      </c>
      <c r="I36" s="5" t="n">
        <v>164.0</v>
      </c>
      <c r="J36" s="5" t="n">
        <v>30.0</v>
      </c>
      <c r="K36" s="5" t="n">
        <v>15.0</v>
      </c>
      <c r="L36" s="5" t="n">
        <v>2.0</v>
      </c>
      <c r="M36" s="5" t="n">
        <v>8.0</v>
      </c>
      <c r="N36" s="11" t="n">
        <f si="5" t="shared"/>
        <v>517.0</v>
      </c>
      <c r="O36" s="5" t="n">
        <v>6745.0</v>
      </c>
      <c r="P36" s="5" t="n">
        <v>4470.0</v>
      </c>
      <c r="Q36" s="11" t="n">
        <f si="2" t="shared"/>
        <v>509.0</v>
      </c>
      <c r="R36" s="6" t="n">
        <f si="0" t="shared"/>
        <v>8.781925343811395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17.0</v>
      </c>
      <c r="E37" s="5" t="n">
        <v>7.0</v>
      </c>
      <c r="F37" s="5" t="n">
        <v>35.0</v>
      </c>
      <c r="G37" s="5" t="n">
        <v>30.0</v>
      </c>
      <c r="H37" s="5" t="n">
        <v>62.0</v>
      </c>
      <c r="I37" s="5" t="n">
        <v>200.0</v>
      </c>
      <c r="J37" s="5" t="n">
        <v>195.0</v>
      </c>
      <c r="K37" s="5" t="n">
        <v>16.0</v>
      </c>
      <c r="L37" s="5" t="n">
        <v>15.0</v>
      </c>
      <c r="M37" s="5" t="n">
        <v>17.0</v>
      </c>
      <c r="N37" s="11" t="n">
        <f si="5" t="shared"/>
        <v>594.0</v>
      </c>
      <c r="O37" s="5" t="n">
        <v>11570.0</v>
      </c>
      <c r="P37" s="5" t="n">
        <v>8113.0</v>
      </c>
      <c r="Q37" s="11" t="n">
        <f si="2" t="shared"/>
        <v>577.0</v>
      </c>
      <c r="R37" s="6" t="n">
        <f si="0" t="shared"/>
        <v>14.060658578856152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174.0</v>
      </c>
      <c r="E38" s="5" t="n">
        <f ref="E38:M38" si="8" t="shared">E39-E26-E27-E28-E29-E30-E31-E32-E33-E34-E35-E36-E37</f>
        <v>206.0</v>
      </c>
      <c r="F38" s="5" t="n">
        <f si="8" t="shared"/>
        <v>235.0</v>
      </c>
      <c r="G38" s="5" t="n">
        <f si="8" t="shared"/>
        <v>196.0</v>
      </c>
      <c r="H38" s="5" t="n">
        <f si="8" t="shared"/>
        <v>357.0</v>
      </c>
      <c r="I38" s="5" t="n">
        <f si="8" t="shared"/>
        <v>857.0</v>
      </c>
      <c r="J38" s="5" t="n">
        <f si="8" t="shared"/>
        <v>484.0</v>
      </c>
      <c r="K38" s="5" t="n">
        <f si="8" t="shared"/>
        <v>62.0</v>
      </c>
      <c r="L38" s="5" t="n">
        <f si="8" t="shared"/>
        <v>33.0</v>
      </c>
      <c r="M38" s="5" t="n">
        <f si="8" t="shared"/>
        <v>46.0</v>
      </c>
      <c r="N38" s="11" t="n">
        <f si="5" t="shared"/>
        <v>2650.0</v>
      </c>
      <c r="O38" s="5" t="n">
        <f>O39-O26-O27-O28-O29-O30-O31-O32-O33-O34-O35-O36-O37</f>
        <v>43457.0</v>
      </c>
      <c r="P38" s="5" t="n">
        <f>P39-P26-P27-P28-P29-P30-P31-P32-P33-P34-P35-P36-P37</f>
        <v>29797.0</v>
      </c>
      <c r="Q38" s="11" t="n">
        <f si="2" t="shared"/>
        <v>2604.0</v>
      </c>
      <c r="R38" s="6" t="n">
        <f si="0" t="shared"/>
        <v>11.442780337941628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1270.0</v>
      </c>
      <c r="E39" s="5" t="n">
        <v>1800.0</v>
      </c>
      <c r="F39" s="5" t="n">
        <v>1756.0</v>
      </c>
      <c r="G39" s="5" t="n">
        <v>1105.0</v>
      </c>
      <c r="H39" s="5" t="n">
        <v>1952.0</v>
      </c>
      <c r="I39" s="5" t="n">
        <v>3146.0</v>
      </c>
      <c r="J39" s="5" t="n">
        <v>2247.0</v>
      </c>
      <c r="K39" s="5" t="n">
        <v>482.0</v>
      </c>
      <c r="L39" s="5" t="n">
        <v>240.0</v>
      </c>
      <c r="M39" s="5" t="n">
        <v>272.0</v>
      </c>
      <c r="N39" s="11" t="n">
        <f si="5" t="shared"/>
        <v>14270.0</v>
      </c>
      <c r="O39" s="5" t="n">
        <v>222583.0</v>
      </c>
      <c r="P39" s="5" t="n">
        <v>148745.0</v>
      </c>
      <c r="Q39" s="11" t="n">
        <f si="2" t="shared"/>
        <v>13998.0</v>
      </c>
      <c r="R39" s="6" t="n">
        <f si="0" t="shared"/>
        <v>10.626160880125733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635.0</v>
      </c>
      <c r="E40" s="5" t="n">
        <v>498.0</v>
      </c>
      <c r="F40" s="5" t="n">
        <v>530.0</v>
      </c>
      <c r="G40" s="5" t="n">
        <v>335.0</v>
      </c>
      <c r="H40" s="5" t="n">
        <v>514.0</v>
      </c>
      <c r="I40" s="5" t="n">
        <v>533.0</v>
      </c>
      <c r="J40" s="5" t="n">
        <v>241.0</v>
      </c>
      <c r="K40" s="5" t="n">
        <v>49.0</v>
      </c>
      <c r="L40" s="5" t="n">
        <v>12.0</v>
      </c>
      <c r="M40" s="5" t="n">
        <v>41.0</v>
      </c>
      <c r="N40" s="11" t="n">
        <f si="5" t="shared"/>
        <v>3388.0</v>
      </c>
      <c r="O40" s="5" t="n">
        <v>31960.0</v>
      </c>
      <c r="P40" s="5" t="n">
        <v>21850.0</v>
      </c>
      <c r="Q40" s="11" t="n">
        <f si="2" t="shared"/>
        <v>3347.0</v>
      </c>
      <c r="R40" s="6" t="n">
        <f si="0" t="shared"/>
        <v>6.528234239617568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38.0</v>
      </c>
      <c r="E41" s="5" t="n">
        <v>55.0</v>
      </c>
      <c r="F41" s="5" t="n">
        <v>67.0</v>
      </c>
      <c r="G41" s="5" t="n">
        <v>54.0</v>
      </c>
      <c r="H41" s="5" t="n">
        <v>77.0</v>
      </c>
      <c r="I41" s="5" t="n">
        <v>103.0</v>
      </c>
      <c r="J41" s="5" t="n">
        <v>69.0</v>
      </c>
      <c r="K41" s="5" t="n">
        <v>19.0</v>
      </c>
      <c r="L41" s="5" t="n">
        <v>2.0</v>
      </c>
      <c r="M41" s="5" t="n">
        <v>31.0</v>
      </c>
      <c r="N41" s="11" t="n">
        <f si="5" t="shared"/>
        <v>515.0</v>
      </c>
      <c r="O41" s="5" t="n">
        <v>11089.0</v>
      </c>
      <c r="P41" s="5" t="n">
        <v>4811.0</v>
      </c>
      <c r="Q41" s="11" t="n">
        <f si="2" t="shared"/>
        <v>484.0</v>
      </c>
      <c r="R41" s="6" t="n">
        <f si="0" t="shared"/>
        <v>9.940082644628099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4.0</v>
      </c>
      <c r="E42" s="5" t="n">
        <f ref="E42:M42" si="9" t="shared">E43-E40-E41</f>
        <v>10.0</v>
      </c>
      <c r="F42" s="5" t="n">
        <f si="9" t="shared"/>
        <v>7.0</v>
      </c>
      <c r="G42" s="5" t="n">
        <f si="9" t="shared"/>
        <v>15.0</v>
      </c>
      <c r="H42" s="5" t="n">
        <f si="9" t="shared"/>
        <v>13.0</v>
      </c>
      <c r="I42" s="5" t="n">
        <f si="9" t="shared"/>
        <v>15.0</v>
      </c>
      <c r="J42" s="5" t="n">
        <f si="9" t="shared"/>
        <v>5.0</v>
      </c>
      <c r="K42" s="5" t="n">
        <f si="9" t="shared"/>
        <v>2.0</v>
      </c>
      <c r="L42" s="5" t="n">
        <f si="9" t="shared"/>
        <v>8.0</v>
      </c>
      <c r="M42" s="5" t="n">
        <f si="9" t="shared"/>
        <v>4.0</v>
      </c>
      <c r="N42" s="11" t="n">
        <f si="5" t="shared"/>
        <v>83.0</v>
      </c>
      <c r="O42" s="5" t="n">
        <f>O43-O40-O41</f>
        <v>2629.0</v>
      </c>
      <c r="P42" s="5" t="n">
        <f>P43-P40-P41</f>
        <v>1160.0</v>
      </c>
      <c r="Q42" s="11" t="n">
        <f si="2" t="shared"/>
        <v>79.0</v>
      </c>
      <c r="R42" s="6" t="n">
        <f si="0" t="shared"/>
        <v>14.683544303797468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677.0</v>
      </c>
      <c r="E43" s="5" t="n">
        <v>563.0</v>
      </c>
      <c r="F43" s="5" t="n">
        <v>604.0</v>
      </c>
      <c r="G43" s="5" t="n">
        <v>404.0</v>
      </c>
      <c r="H43" s="5" t="n">
        <v>604.0</v>
      </c>
      <c r="I43" s="5" t="n">
        <v>651.0</v>
      </c>
      <c r="J43" s="5" t="n">
        <v>315.0</v>
      </c>
      <c r="K43" s="5" t="n">
        <v>70.0</v>
      </c>
      <c r="L43" s="5" t="n">
        <v>22.0</v>
      </c>
      <c r="M43" s="5" t="n">
        <v>76.0</v>
      </c>
      <c r="N43" s="11" t="n">
        <f si="5" t="shared"/>
        <v>3986.0</v>
      </c>
      <c r="O43" s="5" t="n">
        <v>45678.0</v>
      </c>
      <c r="P43" s="5" t="n">
        <v>27821.0</v>
      </c>
      <c r="Q43" s="11" t="n">
        <f si="2" t="shared"/>
        <v>3910.0</v>
      </c>
      <c r="R43" s="6" t="n">
        <f si="0" t="shared"/>
        <v>7.1153452685422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14.0</v>
      </c>
      <c r="E44" s="8" t="n">
        <v>30.0</v>
      </c>
      <c r="F44" s="8" t="n">
        <v>16.0</v>
      </c>
      <c r="G44" s="8" t="n">
        <v>10.0</v>
      </c>
      <c r="H44" s="8" t="n">
        <v>28.0</v>
      </c>
      <c r="I44" s="8" t="n">
        <v>77.0</v>
      </c>
      <c r="J44" s="8" t="n">
        <v>20.0</v>
      </c>
      <c r="K44" s="8" t="n">
        <v>15.0</v>
      </c>
      <c r="L44" s="8" t="n">
        <v>5.0</v>
      </c>
      <c r="M44" s="8" t="n">
        <v>48.0</v>
      </c>
      <c r="N44" s="11" t="n">
        <f si="5" t="shared"/>
        <v>263.0</v>
      </c>
      <c r="O44" s="8" t="n">
        <v>16662.0</v>
      </c>
      <c r="P44" s="8" t="n">
        <v>2928.0</v>
      </c>
      <c r="Q44" s="11" t="n">
        <f si="2" t="shared"/>
        <v>215.0</v>
      </c>
      <c r="R44" s="6" t="n">
        <f si="0" t="shared"/>
        <v>13.61860465116279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1.0</v>
      </c>
      <c r="E45" s="8" t="n">
        <f ref="E45:M45" si="10" t="shared">E46-E44</f>
        <v>11.0</v>
      </c>
      <c r="F45" s="8" t="n">
        <f si="10" t="shared"/>
        <v>15.0</v>
      </c>
      <c r="G45" s="8" t="n">
        <f si="10" t="shared"/>
        <v>20.0</v>
      </c>
      <c r="H45" s="8" t="n">
        <f si="10" t="shared"/>
        <v>31.0</v>
      </c>
      <c r="I45" s="8" t="n">
        <f si="10" t="shared"/>
        <v>61.0</v>
      </c>
      <c r="J45" s="8" t="n">
        <f si="10" t="shared"/>
        <v>45.0</v>
      </c>
      <c r="K45" s="8" t="n">
        <f si="10" t="shared"/>
        <v>19.0</v>
      </c>
      <c r="L45" s="8" t="n">
        <f si="10" t="shared"/>
        <v>10.0</v>
      </c>
      <c r="M45" s="8" t="n">
        <f si="10" t="shared"/>
        <v>19.0</v>
      </c>
      <c r="N45" s="11" t="n">
        <f si="5" t="shared"/>
        <v>232.0</v>
      </c>
      <c r="O45" s="8" t="n">
        <f>O46-O44</f>
        <v>13235.0</v>
      </c>
      <c r="P45" s="8" t="n">
        <f>P46-P44</f>
        <v>3658.0</v>
      </c>
      <c r="Q45" s="11" t="n">
        <f si="2" t="shared"/>
        <v>213.0</v>
      </c>
      <c r="R45" s="6" t="n">
        <f si="0" t="shared"/>
        <v>17.173708920187792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15.0</v>
      </c>
      <c r="E46" s="8" t="n">
        <v>41.0</v>
      </c>
      <c r="F46" s="8" t="n">
        <v>31.0</v>
      </c>
      <c r="G46" s="8" t="n">
        <v>30.0</v>
      </c>
      <c r="H46" s="8" t="n">
        <v>59.0</v>
      </c>
      <c r="I46" s="8" t="n">
        <v>138.0</v>
      </c>
      <c r="J46" s="8" t="n">
        <v>65.0</v>
      </c>
      <c r="K46" s="8" t="n">
        <v>34.0</v>
      </c>
      <c r="L46" s="8" t="n">
        <v>15.0</v>
      </c>
      <c r="M46" s="8" t="n">
        <v>67.0</v>
      </c>
      <c r="N46" s="11" t="n">
        <f si="5" t="shared"/>
        <v>495.0</v>
      </c>
      <c r="O46" s="8" t="n">
        <v>29897.0</v>
      </c>
      <c r="P46" s="8" t="n">
        <v>6586.0</v>
      </c>
      <c r="Q46" s="11" t="n">
        <f si="2" t="shared"/>
        <v>428.0</v>
      </c>
      <c r="R46" s="6" t="n">
        <f si="0" t="shared"/>
        <v>15.38785046728972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386.0</v>
      </c>
      <c r="E47" s="5" t="n">
        <v>287.0</v>
      </c>
      <c r="F47" s="5" t="n">
        <v>177.0</v>
      </c>
      <c r="G47" s="5" t="n">
        <v>90.0</v>
      </c>
      <c r="H47" s="5" t="n">
        <v>90.0</v>
      </c>
      <c r="I47" s="5" t="n">
        <v>74.0</v>
      </c>
      <c r="J47" s="5" t="n">
        <v>27.0</v>
      </c>
      <c r="K47" s="5" t="n">
        <v>18.0</v>
      </c>
      <c r="L47" s="5" t="n">
        <v>37.0</v>
      </c>
      <c r="M47" s="5" t="n">
        <v>39.0</v>
      </c>
      <c r="N47" s="11" t="n">
        <f si="5" t="shared"/>
        <v>1225.0</v>
      </c>
      <c r="O47" s="5" t="n">
        <v>25199.0</v>
      </c>
      <c r="P47" s="5" t="n">
        <v>6953.0</v>
      </c>
      <c r="Q47" s="11" t="n">
        <f si="2" t="shared"/>
        <v>1186.0</v>
      </c>
      <c r="R47" s="6" t="n">
        <f si="0" t="shared"/>
        <v>5.86256323777403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18486.0</v>
      </c>
      <c r="E48" s="5" t="n">
        <f ref="E48:M48" si="11" t="shared">E47+E46+E43+E39+E25+E18</f>
        <v>48489.0</v>
      </c>
      <c r="F48" s="5" t="n">
        <f si="11" t="shared"/>
        <v>65029.0</v>
      </c>
      <c r="G48" s="5" t="n">
        <f si="11" t="shared"/>
        <v>37318.0</v>
      </c>
      <c r="H48" s="5" t="n">
        <f si="11" t="shared"/>
        <v>68747.0</v>
      </c>
      <c r="I48" s="5" t="n">
        <f si="11" t="shared"/>
        <v>25433.0</v>
      </c>
      <c r="J48" s="5" t="n">
        <f si="11" t="shared"/>
        <v>13663.0</v>
      </c>
      <c r="K48" s="5" t="n">
        <f si="11" t="shared"/>
        <v>6973.0</v>
      </c>
      <c r="L48" s="5" t="n">
        <f si="11" t="shared"/>
        <v>3335.0</v>
      </c>
      <c r="M48" s="5" t="n">
        <f si="11" t="shared"/>
        <v>22839.0</v>
      </c>
      <c r="N48" s="11" t="n">
        <f si="5" t="shared"/>
        <v>310312.0</v>
      </c>
      <c r="O48" s="5" t="n">
        <f>O47+O46+O43+O39+O25+O18</f>
        <v>1.5431063E7</v>
      </c>
      <c r="P48" s="5" t="n">
        <f>P47+P46+P43+P39+P25+P18</f>
        <v>2014249.0</v>
      </c>
      <c r="Q48" s="11" t="n">
        <f si="2" t="shared"/>
        <v>287473.0</v>
      </c>
      <c r="R48" s="6" t="n">
        <f si="0" t="shared"/>
        <v>7.006741502680252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5.957230142566192</v>
      </c>
      <c r="E49" s="6" t="n">
        <f ref="E49" si="13" t="shared">E48/$N$48*100</f>
        <v>15.625886204851891</v>
      </c>
      <c r="F49" s="6" t="n">
        <f ref="F49" si="14" t="shared">F48/$N$48*100</f>
        <v>20.956005568589035</v>
      </c>
      <c r="G49" s="6" t="n">
        <f ref="G49" si="15" t="shared">G48/$N$48*100</f>
        <v>12.02596096831576</v>
      </c>
      <c r="H49" s="6" t="n">
        <f ref="H49" si="16" t="shared">H48/$N$48*100</f>
        <v>22.154154528345664</v>
      </c>
      <c r="I49" s="6" t="n">
        <f ref="I49" si="17" t="shared">I48/$N$48*100</f>
        <v>8.195944726597746</v>
      </c>
      <c r="J49" s="6" t="n">
        <f ref="J49" si="18" t="shared">J48/$N$48*100</f>
        <v>4.402987960504267</v>
      </c>
      <c r="K49" s="6" t="n">
        <f ref="K49" si="19" t="shared">K48/$N$48*100</f>
        <v>2.2470932480857972</v>
      </c>
      <c r="L49" s="6" t="n">
        <f ref="L49" si="20" t="shared">L48/$N$48*100</f>
        <v>1.074724793111449</v>
      </c>
      <c r="M49" s="6" t="n">
        <f ref="M49" si="21" t="shared">M48/$N$48*100</f>
        <v>7.360011859032199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