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<sst xmlns="http://schemas.openxmlformats.org/spreadsheetml/2006/main" count="118" uniqueCount="73">
  <si>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</si>
  <si>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</si>
  <si>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</si>
  <si>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</si>
  <si>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</si>
  <si>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</si>
  <si>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</si>
  <si>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</si>
  <si>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</si>
  <si>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</si>
  <si>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</si>
  <si>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</si>
  <si>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</si>
  <si>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</si>
  <si>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</si>
  <si>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</si>
  <si>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</si>
  <si>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</si>
  <si>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</si>
  <si>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</si>
  <si>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</si>
  <si>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</si>
  <si>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</si>
  <si>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</si>
  <si>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</si>
  <si>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</si>
  <si>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</si>
  <si>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</si>
  <si>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</si>
  <si>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</si>
  <si>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</si>
  <si>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</si>
  <si>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</si>
  <si>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</si>
  <si>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</si>
  <si>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</si>
  <si>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</si>
  <si>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</si>
  <si>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</si>
  <si>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</si>
  <si>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</si>
  <si>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</si>
  <si>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</si>
  <si>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</si>
  <si>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</si>
  <si>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</si>
  <si>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</si>
  <si>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</si>
  <si>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</si>
  <si>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</si>
  <si>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</si>
  <si>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</si>
  <si>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</si>
  <si>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</si>
  <si>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</si>
  <si>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</si>
  <si>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</si>
  <si>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</si>
  <si>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</si>
  <si>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</si>
  <si>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</si>
  <si>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</si>
  <si>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</si>
  <si>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</si>
  <si>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</si>
  <si>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</si>
  <si>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</si>
  <si>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</si>
  <si>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</si>
  <si>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</si>
  <si>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</si>
  <si>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99年1月來臺旅客人次～按停留夜數分
Table 1-8  Visitor Arrivals  by Length of Stay,
January,2010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</si>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</sst>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2649.0</v>
      </c>
      <c r="E3" s="4" t="n">
        <v>8642.0</v>
      </c>
      <c r="F3" s="4" t="n">
        <v>17348.0</v>
      </c>
      <c r="G3" s="4" t="n">
        <v>8747.0</v>
      </c>
      <c r="H3" s="4" t="n">
        <v>5406.0</v>
      </c>
      <c r="I3" s="4" t="n">
        <v>2064.0</v>
      </c>
      <c r="J3" s="4" t="n">
        <v>627.0</v>
      </c>
      <c r="K3" s="4" t="n">
        <v>406.0</v>
      </c>
      <c r="L3" s="4" t="n">
        <v>245.0</v>
      </c>
      <c r="M3" s="4" t="n">
        <v>4817.0</v>
      </c>
      <c r="N3" s="11" t="n">
        <f>SUM(D3:M3)</f>
        <v>50951.0</v>
      </c>
      <c r="O3" s="4" t="n">
        <v>904018.0</v>
      </c>
      <c r="P3" s="4" t="n">
        <v>209777.0</v>
      </c>
      <c r="Q3" s="11" t="n">
        <f>SUM(D3:L3)</f>
        <v>46134.0</v>
      </c>
      <c r="R3" s="6" t="n">
        <f ref="R3:R48" si="0" t="shared">IF(P3&lt;&gt;0,P3/SUM(D3:L3),0)</f>
        <v>4.547123596479819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1245.0</v>
      </c>
      <c r="E4" s="5" t="n">
        <v>1146.0</v>
      </c>
      <c r="F4" s="5" t="n">
        <v>2857.0</v>
      </c>
      <c r="G4" s="5" t="n">
        <v>8202.0</v>
      </c>
      <c r="H4" s="5" t="n">
        <v>54477.0</v>
      </c>
      <c r="I4" s="5" t="n">
        <v>4465.0</v>
      </c>
      <c r="J4" s="5" t="n">
        <v>1201.0</v>
      </c>
      <c r="K4" s="5" t="n">
        <v>2031.0</v>
      </c>
      <c r="L4" s="5" t="n">
        <v>818.0</v>
      </c>
      <c r="M4" s="5" t="n">
        <v>5616.0</v>
      </c>
      <c r="N4" s="11" t="n">
        <f ref="N4:N14" si="1" t="shared">SUM(D4:M4)</f>
        <v>82058.0</v>
      </c>
      <c r="O4" s="5" t="n">
        <v>2507615.0</v>
      </c>
      <c r="P4" s="5" t="n">
        <v>626969.0</v>
      </c>
      <c r="Q4" s="11" t="n">
        <f ref="Q4:Q48" si="2" t="shared">SUM(D4:L4)</f>
        <v>76442.0</v>
      </c>
      <c r="R4" s="6" t="n">
        <f si="0" t="shared"/>
        <v>8.201891630255618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3223.0</v>
      </c>
      <c r="E5" s="5" t="n">
        <v>25653.0</v>
      </c>
      <c r="F5" s="5" t="n">
        <v>32627.0</v>
      </c>
      <c r="G5" s="5" t="n">
        <v>11896.0</v>
      </c>
      <c r="H5" s="5" t="n">
        <v>8159.0</v>
      </c>
      <c r="I5" s="5" t="n">
        <v>4411.0</v>
      </c>
      <c r="J5" s="5" t="n">
        <v>1711.0</v>
      </c>
      <c r="K5" s="5" t="n">
        <v>911.0</v>
      </c>
      <c r="L5" s="5" t="n">
        <v>469.0</v>
      </c>
      <c r="M5" s="5" t="n">
        <v>1006.0</v>
      </c>
      <c r="N5" s="11" t="n">
        <f si="1" t="shared"/>
        <v>90066.0</v>
      </c>
      <c r="O5" s="5" t="n">
        <v>621537.0</v>
      </c>
      <c r="P5" s="5" t="n">
        <v>402812.0</v>
      </c>
      <c r="Q5" s="11" t="n">
        <f si="2" t="shared"/>
        <v>89060.0</v>
      </c>
      <c r="R5" s="6" t="n">
        <f si="0" t="shared"/>
        <v>4.522928362901415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1606.0</v>
      </c>
      <c r="E6" s="5" t="n">
        <v>3310.0</v>
      </c>
      <c r="F6" s="5" t="n">
        <v>8040.0</v>
      </c>
      <c r="G6" s="5" t="n">
        <v>1740.0</v>
      </c>
      <c r="H6" s="5" t="n">
        <v>1345.0</v>
      </c>
      <c r="I6" s="5" t="n">
        <v>831.0</v>
      </c>
      <c r="J6" s="5" t="n">
        <v>580.0</v>
      </c>
      <c r="K6" s="5" t="n">
        <v>221.0</v>
      </c>
      <c r="L6" s="5" t="n">
        <v>58.0</v>
      </c>
      <c r="M6" s="5" t="n">
        <v>563.0</v>
      </c>
      <c r="N6" s="11" t="n">
        <f si="1" t="shared"/>
        <v>18294.0</v>
      </c>
      <c r="O6" s="5" t="n">
        <v>192727.0</v>
      </c>
      <c r="P6" s="5" t="n">
        <v>83638.0</v>
      </c>
      <c r="Q6" s="11" t="n">
        <f si="2" t="shared"/>
        <v>17731.0</v>
      </c>
      <c r="R6" s="6" t="n">
        <f si="0" t="shared"/>
        <v>4.717049235801703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181.0</v>
      </c>
      <c r="E7" s="5" t="n">
        <v>190.0</v>
      </c>
      <c r="F7" s="5" t="n">
        <v>195.0</v>
      </c>
      <c r="G7" s="5" t="n">
        <v>153.0</v>
      </c>
      <c r="H7" s="5" t="n">
        <v>220.0</v>
      </c>
      <c r="I7" s="5" t="n">
        <v>129.0</v>
      </c>
      <c r="J7" s="5" t="n">
        <v>98.0</v>
      </c>
      <c r="K7" s="5" t="n">
        <v>75.0</v>
      </c>
      <c r="L7" s="5" t="n">
        <v>27.0</v>
      </c>
      <c r="M7" s="5" t="n">
        <v>223.0</v>
      </c>
      <c r="N7" s="11" t="n">
        <f si="1" t="shared"/>
        <v>1491.0</v>
      </c>
      <c r="O7" s="5" t="n">
        <v>87073.0</v>
      </c>
      <c r="P7" s="5" t="n">
        <v>12526.0</v>
      </c>
      <c r="Q7" s="11" t="n">
        <f si="2" t="shared"/>
        <v>1268.0</v>
      </c>
      <c r="R7" s="6" t="n">
        <f si="0" t="shared"/>
        <v>9.878548895899053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60.0</v>
      </c>
      <c r="E8" s="5" t="n">
        <v>149.0</v>
      </c>
      <c r="F8" s="5" t="n">
        <v>215.0</v>
      </c>
      <c r="G8" s="5" t="n">
        <v>134.0</v>
      </c>
      <c r="H8" s="5" t="n">
        <v>181.0</v>
      </c>
      <c r="I8" s="5" t="n">
        <v>143.0</v>
      </c>
      <c r="J8" s="5" t="n">
        <v>21.0</v>
      </c>
      <c r="K8" s="5" t="n">
        <v>12.0</v>
      </c>
      <c r="L8" s="5" t="n">
        <v>5.0</v>
      </c>
      <c r="M8" s="5" t="n">
        <v>46.0</v>
      </c>
      <c r="N8" s="11" t="n">
        <f si="1" t="shared"/>
        <v>966.0</v>
      </c>
      <c r="O8" s="5" t="n">
        <v>18043.0</v>
      </c>
      <c r="P8" s="5" t="n">
        <v>5510.0</v>
      </c>
      <c r="Q8" s="11" t="n">
        <f si="2" t="shared"/>
        <v>920.0</v>
      </c>
      <c r="R8" s="6" t="n">
        <f si="0" t="shared"/>
        <v>5.989130434782608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315.0</v>
      </c>
      <c r="E9" s="5" t="n">
        <v>667.0</v>
      </c>
      <c r="F9" s="5" t="n">
        <v>1266.0</v>
      </c>
      <c r="G9" s="5" t="n">
        <v>2019.0</v>
      </c>
      <c r="H9" s="5" t="n">
        <v>6969.0</v>
      </c>
      <c r="I9" s="5" t="n">
        <v>2929.0</v>
      </c>
      <c r="J9" s="5" t="n">
        <v>843.0</v>
      </c>
      <c r="K9" s="5" t="n">
        <v>263.0</v>
      </c>
      <c r="L9" s="5" t="n">
        <v>98.0</v>
      </c>
      <c r="M9" s="5" t="n">
        <v>3892.0</v>
      </c>
      <c r="N9" s="11" t="n">
        <f si="1" t="shared"/>
        <v>19261.0</v>
      </c>
      <c r="O9" s="5" t="n">
        <v>1056402.0</v>
      </c>
      <c r="P9" s="5" t="n">
        <v>123035.0</v>
      </c>
      <c r="Q9" s="11" t="n">
        <f si="2" t="shared"/>
        <v>15369.0</v>
      </c>
      <c r="R9" s="6" t="n">
        <f si="0" t="shared"/>
        <v>8.005400481488712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620.0</v>
      </c>
      <c r="E10" s="5" t="n">
        <v>1402.0</v>
      </c>
      <c r="F10" s="5" t="n">
        <v>1748.0</v>
      </c>
      <c r="G10" s="5" t="n">
        <v>2157.0</v>
      </c>
      <c r="H10" s="5" t="n">
        <v>6195.0</v>
      </c>
      <c r="I10" s="5" t="n">
        <v>2745.0</v>
      </c>
      <c r="J10" s="5" t="n">
        <v>793.0</v>
      </c>
      <c r="K10" s="5" t="n">
        <v>143.0</v>
      </c>
      <c r="L10" s="5" t="n">
        <v>34.0</v>
      </c>
      <c r="M10" s="5" t="n">
        <v>175.0</v>
      </c>
      <c r="N10" s="11" t="n">
        <f si="1" t="shared"/>
        <v>16012.0</v>
      </c>
      <c r="O10" s="5" t="n">
        <v>147326.0</v>
      </c>
      <c r="P10" s="5" t="n">
        <v>107319.0</v>
      </c>
      <c r="Q10" s="11" t="n">
        <f si="2" t="shared"/>
        <v>15837.0</v>
      </c>
      <c r="R10" s="6" t="n">
        <f si="0" t="shared"/>
        <v>6.776472816821368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289.0</v>
      </c>
      <c r="E11" s="5" t="n">
        <v>326.0</v>
      </c>
      <c r="F11" s="5" t="n">
        <v>369.0</v>
      </c>
      <c r="G11" s="5" t="n">
        <v>399.0</v>
      </c>
      <c r="H11" s="5" t="n">
        <v>1375.0</v>
      </c>
      <c r="I11" s="5" t="n">
        <v>741.0</v>
      </c>
      <c r="J11" s="5" t="n">
        <v>453.0</v>
      </c>
      <c r="K11" s="5" t="n">
        <v>322.0</v>
      </c>
      <c r="L11" s="5" t="n">
        <v>142.0</v>
      </c>
      <c r="M11" s="5" t="n">
        <v>4644.0</v>
      </c>
      <c r="N11" s="11" t="n">
        <f si="1" t="shared"/>
        <v>9060.0</v>
      </c>
      <c r="O11" s="5" t="n">
        <v>3561189.0</v>
      </c>
      <c r="P11" s="5" t="n">
        <v>55689.0</v>
      </c>
      <c r="Q11" s="11" t="n">
        <f si="2" t="shared"/>
        <v>4416.0</v>
      </c>
      <c r="R11" s="6" t="n">
        <f si="0" t="shared"/>
        <v>12.610733695652174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302.0</v>
      </c>
      <c r="E12" s="5" t="n">
        <v>248.0</v>
      </c>
      <c r="F12" s="5" t="n">
        <v>411.0</v>
      </c>
      <c r="G12" s="5" t="n">
        <v>383.0</v>
      </c>
      <c r="H12" s="5" t="n">
        <v>414.0</v>
      </c>
      <c r="I12" s="5" t="n">
        <v>492.0</v>
      </c>
      <c r="J12" s="5" t="n">
        <v>196.0</v>
      </c>
      <c r="K12" s="5" t="n">
        <v>129.0</v>
      </c>
      <c r="L12" s="5" t="n">
        <v>108.0</v>
      </c>
      <c r="M12" s="5" t="n">
        <v>2380.0</v>
      </c>
      <c r="N12" s="11" t="n">
        <f si="1" t="shared"/>
        <v>5063.0</v>
      </c>
      <c r="O12" s="5" t="n">
        <v>1547265.0</v>
      </c>
      <c r="P12" s="5" t="n">
        <v>30009.0</v>
      </c>
      <c r="Q12" s="11" t="n">
        <f si="2" t="shared"/>
        <v>2683.0</v>
      </c>
      <c r="R12" s="6" t="n">
        <f si="0" t="shared"/>
        <v>11.184867685426761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149.0</v>
      </c>
      <c r="E13" s="5" t="n">
        <v>397.0</v>
      </c>
      <c r="F13" s="5" t="n">
        <v>1128.0</v>
      </c>
      <c r="G13" s="5" t="n">
        <v>1039.0</v>
      </c>
      <c r="H13" s="5" t="n">
        <v>970.0</v>
      </c>
      <c r="I13" s="5" t="n">
        <v>434.0</v>
      </c>
      <c r="J13" s="5" t="n">
        <v>179.0</v>
      </c>
      <c r="K13" s="5" t="n">
        <v>143.0</v>
      </c>
      <c r="L13" s="5" t="n">
        <v>74.0</v>
      </c>
      <c r="M13" s="5" t="n">
        <v>2677.0</v>
      </c>
      <c r="N13" s="11" t="n">
        <f si="1" t="shared"/>
        <v>7190.0</v>
      </c>
      <c r="O13" s="5" t="n">
        <v>1754037.0</v>
      </c>
      <c r="P13" s="5" t="n">
        <v>34387.0</v>
      </c>
      <c r="Q13" s="11" t="n">
        <f si="2" t="shared"/>
        <v>4513.0</v>
      </c>
      <c r="R13" s="6" t="n">
        <f si="0" t="shared"/>
        <v>7.619543540881897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57.0</v>
      </c>
      <c r="E14" s="5" t="n">
        <v>52.0</v>
      </c>
      <c r="F14" s="5" t="n">
        <v>134.0</v>
      </c>
      <c r="G14" s="5" t="n">
        <v>239.0</v>
      </c>
      <c r="H14" s="5" t="n">
        <v>270.0</v>
      </c>
      <c r="I14" s="5" t="n">
        <v>224.0</v>
      </c>
      <c r="J14" s="5" t="n">
        <v>302.0</v>
      </c>
      <c r="K14" s="5" t="n">
        <v>204.0</v>
      </c>
      <c r="L14" s="5" t="n">
        <v>192.0</v>
      </c>
      <c r="M14" s="5" t="n">
        <v>4400.0</v>
      </c>
      <c r="N14" s="11" t="n">
        <f si="1" t="shared"/>
        <v>6074.0</v>
      </c>
      <c r="O14" s="5" t="n">
        <v>2984233.0</v>
      </c>
      <c r="P14" s="5" t="n">
        <v>38605.0</v>
      </c>
      <c r="Q14" s="11" t="n">
        <f si="2" t="shared"/>
        <v>1674.0</v>
      </c>
      <c r="R14" s="6" t="n">
        <f si="0" t="shared"/>
        <v>23.06152927120669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19.0</v>
      </c>
      <c r="E15" s="5" t="n">
        <f ref="E15:M15" si="3" t="shared">E16-E9-E10-E11-E12-E13-E14</f>
        <v>20.0</v>
      </c>
      <c r="F15" s="5" t="n">
        <f si="3" t="shared"/>
        <v>27.0</v>
      </c>
      <c r="G15" s="5" t="n">
        <f si="3" t="shared"/>
        <v>29.0</v>
      </c>
      <c r="H15" s="5" t="n">
        <f si="3" t="shared"/>
        <v>68.0</v>
      </c>
      <c r="I15" s="5" t="n">
        <f si="3" t="shared"/>
        <v>45.0</v>
      </c>
      <c r="J15" s="5" t="n">
        <f si="3" t="shared"/>
        <v>39.0</v>
      </c>
      <c r="K15" s="5" t="n">
        <f si="3" t="shared"/>
        <v>43.0</v>
      </c>
      <c r="L15" s="5" t="n">
        <f si="3" t="shared"/>
        <v>7.0</v>
      </c>
      <c r="M15" s="5" t="n">
        <f si="3" t="shared"/>
        <v>306.0</v>
      </c>
      <c r="N15" s="5" t="n">
        <f ref="N15" si="4" t="shared">N16-N9-N10-N11-N12-N13-N14</f>
        <v>603.0</v>
      </c>
      <c r="O15" s="5" t="n">
        <f>O16-O9-O10-O11-O12-O13-O14</f>
        <v>247413.0</v>
      </c>
      <c r="P15" s="5" t="n">
        <f>P16-P9-P10-P11-P12-P13-P14</f>
        <v>4664.0</v>
      </c>
      <c r="Q15" s="11" t="n">
        <f si="2" t="shared"/>
        <v>297.0</v>
      </c>
      <c r="R15" s="6" t="n">
        <f si="0" t="shared"/>
        <v>15.703703703703704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1751.0</v>
      </c>
      <c r="E16" s="5" t="n">
        <v>3112.0</v>
      </c>
      <c r="F16" s="5" t="n">
        <v>5083.0</v>
      </c>
      <c r="G16" s="5" t="n">
        <v>6265.0</v>
      </c>
      <c r="H16" s="5" t="n">
        <v>16261.0</v>
      </c>
      <c r="I16" s="5" t="n">
        <v>7610.0</v>
      </c>
      <c r="J16" s="5" t="n">
        <v>2805.0</v>
      </c>
      <c r="K16" s="5" t="n">
        <v>1247.0</v>
      </c>
      <c r="L16" s="5" t="n">
        <v>655.0</v>
      </c>
      <c r="M16" s="5" t="n">
        <v>18474.0</v>
      </c>
      <c r="N16" s="11" t="n">
        <f ref="N16:N48" si="5" t="shared">SUM(D16:M16)</f>
        <v>63263.0</v>
      </c>
      <c r="O16" s="5" t="n">
        <v>1.1297865E7</v>
      </c>
      <c r="P16" s="5" t="n">
        <v>393708.0</v>
      </c>
      <c r="Q16" s="11" t="n">
        <f si="2" t="shared"/>
        <v>44789.0</v>
      </c>
      <c r="R16" s="6" t="n">
        <f si="0" t="shared"/>
        <v>8.790283328495835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65.0</v>
      </c>
      <c r="E17" s="5" t="n">
        <f ref="E17:M17" si="6" t="shared">E18-E16-E3-E4-E5-E6-E7-E8</f>
        <v>158.0</v>
      </c>
      <c r="F17" s="5" t="n">
        <f si="6" t="shared"/>
        <v>185.0</v>
      </c>
      <c r="G17" s="5" t="n">
        <f si="6" t="shared"/>
        <v>142.0</v>
      </c>
      <c r="H17" s="5" t="n">
        <f si="6" t="shared"/>
        <v>419.0</v>
      </c>
      <c r="I17" s="5" t="n">
        <f si="6" t="shared"/>
        <v>882.0</v>
      </c>
      <c r="J17" s="5" t="n">
        <f si="6" t="shared"/>
        <v>1020.0</v>
      </c>
      <c r="K17" s="5" t="n">
        <f si="6" t="shared"/>
        <v>655.0</v>
      </c>
      <c r="L17" s="5" t="n">
        <f si="6" t="shared"/>
        <v>333.0</v>
      </c>
      <c r="M17" s="5" t="n">
        <f si="6" t="shared"/>
        <v>2158.0</v>
      </c>
      <c r="N17" s="11" t="n">
        <f si="5" t="shared"/>
        <v>6017.0</v>
      </c>
      <c r="O17" s="5" t="n">
        <f>O18-O16-O3-O4-O5-O6-O7-O8</f>
        <v>690238.0</v>
      </c>
      <c r="P17" s="5" t="n">
        <f>P18-P16-P3-P4-P5-P6-P7-P8</f>
        <v>90204.0</v>
      </c>
      <c r="Q17" s="11" t="n">
        <f si="2" t="shared"/>
        <v>3859.0</v>
      </c>
      <c r="R17" s="6" t="n">
        <f si="0" t="shared"/>
        <v>23.37496760818865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10780.0</v>
      </c>
      <c r="E18" s="5" t="n">
        <v>42360.0</v>
      </c>
      <c r="F18" s="5" t="n">
        <v>66550.0</v>
      </c>
      <c r="G18" s="5" t="n">
        <v>37279.0</v>
      </c>
      <c r="H18" s="5" t="n">
        <v>86468.0</v>
      </c>
      <c r="I18" s="5" t="n">
        <v>20535.0</v>
      </c>
      <c r="J18" s="5" t="n">
        <v>8063.0</v>
      </c>
      <c r="K18" s="5" t="n">
        <v>5558.0</v>
      </c>
      <c r="L18" s="5" t="n">
        <v>2610.0</v>
      </c>
      <c r="M18" s="5" t="n">
        <v>32903.0</v>
      </c>
      <c r="N18" s="11" t="n">
        <f si="5" t="shared"/>
        <v>313106.0</v>
      </c>
      <c r="O18" s="5" t="n">
        <v>1.6319116E7</v>
      </c>
      <c r="P18" s="5" t="n">
        <v>1825144.0</v>
      </c>
      <c r="Q18" s="11" t="n">
        <f si="2" t="shared"/>
        <v>280203.0</v>
      </c>
      <c r="R18" s="6" t="n">
        <f si="0" t="shared"/>
        <v>6.513649033022487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260.0</v>
      </c>
      <c r="E19" s="5" t="n">
        <v>598.0</v>
      </c>
      <c r="F19" s="5" t="n">
        <v>911.0</v>
      </c>
      <c r="G19" s="5" t="n">
        <v>508.0</v>
      </c>
      <c r="H19" s="5" t="n">
        <v>743.0</v>
      </c>
      <c r="I19" s="5" t="n">
        <v>895.0</v>
      </c>
      <c r="J19" s="5" t="n">
        <v>666.0</v>
      </c>
      <c r="K19" s="5" t="n">
        <v>163.0</v>
      </c>
      <c r="L19" s="5" t="n">
        <v>27.0</v>
      </c>
      <c r="M19" s="5" t="n">
        <v>208.0</v>
      </c>
      <c r="N19" s="11" t="n">
        <f si="5" t="shared"/>
        <v>4979.0</v>
      </c>
      <c r="O19" s="5" t="n">
        <v>90906.0</v>
      </c>
      <c r="P19" s="5" t="n">
        <v>44985.0</v>
      </c>
      <c r="Q19" s="11" t="n">
        <f si="2" t="shared"/>
        <v>4771.0</v>
      </c>
      <c r="R19" s="6" t="n">
        <f si="0" t="shared"/>
        <v>9.428840913854538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2681.0</v>
      </c>
      <c r="E20" s="5" t="n">
        <v>2962.0</v>
      </c>
      <c r="F20" s="5" t="n">
        <v>3266.0</v>
      </c>
      <c r="G20" s="5" t="n">
        <v>2555.0</v>
      </c>
      <c r="H20" s="5" t="n">
        <v>5380.0</v>
      </c>
      <c r="I20" s="5" t="n">
        <v>9106.0</v>
      </c>
      <c r="J20" s="5" t="n">
        <v>4949.0</v>
      </c>
      <c r="K20" s="5" t="n">
        <v>1060.0</v>
      </c>
      <c r="L20" s="5" t="n">
        <v>237.0</v>
      </c>
      <c r="M20" s="5" t="n">
        <v>833.0</v>
      </c>
      <c r="N20" s="11" t="n">
        <f si="5" t="shared"/>
        <v>33029.0</v>
      </c>
      <c r="O20" s="5" t="n">
        <v>564931.0</v>
      </c>
      <c r="P20" s="5" t="n">
        <v>335069.0</v>
      </c>
      <c r="Q20" s="11" t="n">
        <f si="2" t="shared"/>
        <v>32196.0</v>
      </c>
      <c r="R20" s="6" t="n">
        <f si="0" t="shared"/>
        <v>10.407162380419928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11.0</v>
      </c>
      <c r="E21" s="5" t="n">
        <v>11.0</v>
      </c>
      <c r="F21" s="5" t="n">
        <v>7.0</v>
      </c>
      <c r="G21" s="5" t="n">
        <v>7.0</v>
      </c>
      <c r="H21" s="5" t="n">
        <v>15.0</v>
      </c>
      <c r="I21" s="5" t="n">
        <v>13.0</v>
      </c>
      <c r="J21" s="5" t="n">
        <v>12.0</v>
      </c>
      <c r="K21" s="5" t="n">
        <v>5.0</v>
      </c>
      <c r="L21" s="5" t="n">
        <v>0.0</v>
      </c>
      <c r="M21" s="5" t="n">
        <v>11.0</v>
      </c>
      <c r="N21" s="11" t="n">
        <f si="5" t="shared"/>
        <v>92.0</v>
      </c>
      <c r="O21" s="5" t="n">
        <v>3414.0</v>
      </c>
      <c r="P21" s="5" t="n">
        <v>819.0</v>
      </c>
      <c r="Q21" s="11" t="n">
        <f si="2" t="shared"/>
        <v>81.0</v>
      </c>
      <c r="R21" s="6" t="n">
        <f si="0" t="shared"/>
        <v>10.11111111111111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15.0</v>
      </c>
      <c r="E22" s="5" t="n">
        <v>24.0</v>
      </c>
      <c r="F22" s="5" t="n">
        <v>13.0</v>
      </c>
      <c r="G22" s="5" t="n">
        <v>23.0</v>
      </c>
      <c r="H22" s="5" t="n">
        <v>52.0</v>
      </c>
      <c r="I22" s="5" t="n">
        <v>57.0</v>
      </c>
      <c r="J22" s="5" t="n">
        <v>65.0</v>
      </c>
      <c r="K22" s="5" t="n">
        <v>22.0</v>
      </c>
      <c r="L22" s="5" t="n">
        <v>5.0</v>
      </c>
      <c r="M22" s="5" t="n">
        <v>24.0</v>
      </c>
      <c r="N22" s="11" t="n">
        <f si="5" t="shared"/>
        <v>300.0</v>
      </c>
      <c r="O22" s="5" t="n">
        <v>12136.0</v>
      </c>
      <c r="P22" s="5" t="n">
        <v>3793.0</v>
      </c>
      <c r="Q22" s="11" t="n">
        <f si="2" t="shared"/>
        <v>276.0</v>
      </c>
      <c r="R22" s="6" t="n">
        <f si="0" t="shared"/>
        <v>13.742753623188406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2.0</v>
      </c>
      <c r="E23" s="5" t="n">
        <v>3.0</v>
      </c>
      <c r="F23" s="5" t="n">
        <v>4.0</v>
      </c>
      <c r="G23" s="5" t="n">
        <v>0.0</v>
      </c>
      <c r="H23" s="5" t="n">
        <v>7.0</v>
      </c>
      <c r="I23" s="5" t="n">
        <v>5.0</v>
      </c>
      <c r="J23" s="5" t="n">
        <v>10.0</v>
      </c>
      <c r="K23" s="5" t="n">
        <v>7.0</v>
      </c>
      <c r="L23" s="5" t="n">
        <v>3.0</v>
      </c>
      <c r="M23" s="5" t="n">
        <v>7.0</v>
      </c>
      <c r="N23" s="11" t="n">
        <f si="5" t="shared"/>
        <v>48.0</v>
      </c>
      <c r="O23" s="5" t="n">
        <v>2359.0</v>
      </c>
      <c r="P23" s="5" t="n">
        <v>844.0</v>
      </c>
      <c r="Q23" s="11" t="n">
        <f si="2" t="shared"/>
        <v>41.0</v>
      </c>
      <c r="R23" s="6" t="n">
        <f si="0" t="shared"/>
        <v>20.585365853658537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17.0</v>
      </c>
      <c r="E24" s="5" t="n">
        <f ref="E24:M24" si="7" t="shared">E25-E19-E20-E21-E22-E23</f>
        <v>30.0</v>
      </c>
      <c r="F24" s="5" t="n">
        <f si="7" t="shared"/>
        <v>23.0</v>
      </c>
      <c r="G24" s="5" t="n">
        <f si="7" t="shared"/>
        <v>19.0</v>
      </c>
      <c r="H24" s="5" t="n">
        <f si="7" t="shared"/>
        <v>42.0</v>
      </c>
      <c r="I24" s="5" t="n">
        <f si="7" t="shared"/>
        <v>67.0</v>
      </c>
      <c r="J24" s="5" t="n">
        <f si="7" t="shared"/>
        <v>75.0</v>
      </c>
      <c r="K24" s="5" t="n">
        <f si="7" t="shared"/>
        <v>29.0</v>
      </c>
      <c r="L24" s="5" t="n">
        <f si="7" t="shared"/>
        <v>11.0</v>
      </c>
      <c r="M24" s="5" t="n">
        <f si="7" t="shared"/>
        <v>203.0</v>
      </c>
      <c r="N24" s="11" t="n">
        <f si="5" t="shared"/>
        <v>516.0</v>
      </c>
      <c r="O24" s="5" t="n">
        <f>O25-O19-O20-O21-O22-O23</f>
        <v>60730.0</v>
      </c>
      <c r="P24" s="5" t="n">
        <f>P25-P19-P20-P21-P22-P23</f>
        <v>4879.0</v>
      </c>
      <c r="Q24" s="11" t="n">
        <f si="2" t="shared"/>
        <v>313.0</v>
      </c>
      <c r="R24" s="6" t="n">
        <f si="0" t="shared"/>
        <v>15.587859424920127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2986.0</v>
      </c>
      <c r="E25" s="5" t="n">
        <v>3628.0</v>
      </c>
      <c r="F25" s="5" t="n">
        <v>4224.0</v>
      </c>
      <c r="G25" s="5" t="n">
        <v>3112.0</v>
      </c>
      <c r="H25" s="5" t="n">
        <v>6239.0</v>
      </c>
      <c r="I25" s="5" t="n">
        <v>10143.0</v>
      </c>
      <c r="J25" s="5" t="n">
        <v>5777.0</v>
      </c>
      <c r="K25" s="5" t="n">
        <v>1286.0</v>
      </c>
      <c r="L25" s="5" t="n">
        <v>283.0</v>
      </c>
      <c r="M25" s="5" t="n">
        <v>1286.0</v>
      </c>
      <c r="N25" s="11" t="n">
        <f si="5" t="shared"/>
        <v>38964.0</v>
      </c>
      <c r="O25" s="5" t="n">
        <v>734476.0</v>
      </c>
      <c r="P25" s="5" t="n">
        <v>390389.0</v>
      </c>
      <c r="Q25" s="11" t="n">
        <f si="2" t="shared"/>
        <v>37678.0</v>
      </c>
      <c r="R25" s="6" t="n">
        <f si="0" t="shared"/>
        <v>10.361192207654334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37.0</v>
      </c>
      <c r="E26" s="5" t="n">
        <v>56.0</v>
      </c>
      <c r="F26" s="5" t="n">
        <v>45.0</v>
      </c>
      <c r="G26" s="5" t="n">
        <v>38.0</v>
      </c>
      <c r="H26" s="5" t="n">
        <v>43.0</v>
      </c>
      <c r="I26" s="5" t="n">
        <v>39.0</v>
      </c>
      <c r="J26" s="5" t="n">
        <v>27.0</v>
      </c>
      <c r="K26" s="5" t="n">
        <v>19.0</v>
      </c>
      <c r="L26" s="5" t="n">
        <v>7.0</v>
      </c>
      <c r="M26" s="5" t="n">
        <v>11.0</v>
      </c>
      <c r="N26" s="11" t="n">
        <f si="5" t="shared"/>
        <v>322.0</v>
      </c>
      <c r="O26" s="5" t="n">
        <v>5132.0</v>
      </c>
      <c r="P26" s="5" t="n">
        <v>2915.0</v>
      </c>
      <c r="Q26" s="11" t="n">
        <f si="2" t="shared"/>
        <v>311.0</v>
      </c>
      <c r="R26" s="6" t="n">
        <f si="0" t="shared"/>
        <v>9.37299035369775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161.0</v>
      </c>
      <c r="E27" s="5" t="n">
        <v>251.0</v>
      </c>
      <c r="F27" s="5" t="n">
        <v>186.0</v>
      </c>
      <c r="G27" s="5" t="n">
        <v>141.0</v>
      </c>
      <c r="H27" s="5" t="n">
        <v>347.0</v>
      </c>
      <c r="I27" s="5" t="n">
        <v>331.0</v>
      </c>
      <c r="J27" s="5" t="n">
        <v>212.0</v>
      </c>
      <c r="K27" s="5" t="n">
        <v>60.0</v>
      </c>
      <c r="L27" s="5" t="n">
        <v>26.0</v>
      </c>
      <c r="M27" s="5" t="n">
        <v>96.0</v>
      </c>
      <c r="N27" s="11" t="n">
        <f si="5" t="shared"/>
        <v>1811.0</v>
      </c>
      <c r="O27" s="5" t="n">
        <v>32508.0</v>
      </c>
      <c r="P27" s="5" t="n">
        <v>16703.0</v>
      </c>
      <c r="Q27" s="11" t="n">
        <f si="2" t="shared"/>
        <v>1715.0</v>
      </c>
      <c r="R27" s="6" t="n">
        <f si="0" t="shared"/>
        <v>9.73935860058309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253.0</v>
      </c>
      <c r="E28" s="5" t="n">
        <v>425.0</v>
      </c>
      <c r="F28" s="5" t="n">
        <v>343.0</v>
      </c>
      <c r="G28" s="5" t="n">
        <v>255.0</v>
      </c>
      <c r="H28" s="5" t="n">
        <v>449.0</v>
      </c>
      <c r="I28" s="5" t="n">
        <v>520.0</v>
      </c>
      <c r="J28" s="5" t="n">
        <v>357.0</v>
      </c>
      <c r="K28" s="5" t="n">
        <v>79.0</v>
      </c>
      <c r="L28" s="5" t="n">
        <v>28.0</v>
      </c>
      <c r="M28" s="5" t="n">
        <v>114.0</v>
      </c>
      <c r="N28" s="11" t="n">
        <f si="5" t="shared"/>
        <v>2823.0</v>
      </c>
      <c r="O28" s="5" t="n">
        <v>46577.0</v>
      </c>
      <c r="P28" s="5" t="n">
        <v>25129.0</v>
      </c>
      <c r="Q28" s="11" t="n">
        <f si="2" t="shared"/>
        <v>2709.0</v>
      </c>
      <c r="R28" s="6" t="n">
        <f si="0" t="shared"/>
        <v>9.27611664820967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92.0</v>
      </c>
      <c r="E29" s="5" t="n">
        <v>109.0</v>
      </c>
      <c r="F29" s="5" t="n">
        <v>122.0</v>
      </c>
      <c r="G29" s="5" t="n">
        <v>49.0</v>
      </c>
      <c r="H29" s="5" t="n">
        <v>141.0</v>
      </c>
      <c r="I29" s="5" t="n">
        <v>103.0</v>
      </c>
      <c r="J29" s="5" t="n">
        <v>52.0</v>
      </c>
      <c r="K29" s="5" t="n">
        <v>15.0</v>
      </c>
      <c r="L29" s="5" t="n">
        <v>10.0</v>
      </c>
      <c r="M29" s="5" t="n">
        <v>21.0</v>
      </c>
      <c r="N29" s="11" t="n">
        <f si="5" t="shared"/>
        <v>714.0</v>
      </c>
      <c r="O29" s="5" t="n">
        <v>8469.0</v>
      </c>
      <c r="P29" s="5" t="n">
        <v>5185.0</v>
      </c>
      <c r="Q29" s="11" t="n">
        <f si="2" t="shared"/>
        <v>693.0</v>
      </c>
      <c r="R29" s="6" t="n">
        <f si="0" t="shared"/>
        <v>7.481962481962482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121.0</v>
      </c>
      <c r="E30" s="5" t="n">
        <v>115.0</v>
      </c>
      <c r="F30" s="5" t="n">
        <v>101.0</v>
      </c>
      <c r="G30" s="5" t="n">
        <v>86.0</v>
      </c>
      <c r="H30" s="5" t="n">
        <v>112.0</v>
      </c>
      <c r="I30" s="5" t="n">
        <v>151.0</v>
      </c>
      <c r="J30" s="5" t="n">
        <v>95.0</v>
      </c>
      <c r="K30" s="5" t="n">
        <v>15.0</v>
      </c>
      <c r="L30" s="5" t="n">
        <v>8.0</v>
      </c>
      <c r="M30" s="5" t="n">
        <v>14.0</v>
      </c>
      <c r="N30" s="11" t="n">
        <f si="5" t="shared"/>
        <v>818.0</v>
      </c>
      <c r="O30" s="5" t="n">
        <v>8749.0</v>
      </c>
      <c r="P30" s="5" t="n">
        <v>6587.0</v>
      </c>
      <c r="Q30" s="11" t="n">
        <f si="2" t="shared"/>
        <v>804.0</v>
      </c>
      <c r="R30" s="6" t="n">
        <f si="0" t="shared"/>
        <v>8.192786069651742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38.0</v>
      </c>
      <c r="E31" s="5" t="n">
        <v>45.0</v>
      </c>
      <c r="F31" s="5" t="n">
        <v>45.0</v>
      </c>
      <c r="G31" s="5" t="n">
        <v>33.0</v>
      </c>
      <c r="H31" s="5" t="n">
        <v>76.0</v>
      </c>
      <c r="I31" s="5" t="n">
        <v>77.0</v>
      </c>
      <c r="J31" s="5" t="n">
        <v>65.0</v>
      </c>
      <c r="K31" s="5" t="n">
        <v>13.0</v>
      </c>
      <c r="L31" s="5" t="n">
        <v>3.0</v>
      </c>
      <c r="M31" s="5" t="n">
        <v>7.0</v>
      </c>
      <c r="N31" s="11" t="n">
        <f si="5" t="shared"/>
        <v>402.0</v>
      </c>
      <c r="O31" s="5" t="n">
        <v>5913.0</v>
      </c>
      <c r="P31" s="5" t="n">
        <v>3938.0</v>
      </c>
      <c r="Q31" s="11" t="n">
        <f si="2" t="shared"/>
        <v>395.0</v>
      </c>
      <c r="R31" s="6" t="n">
        <f si="0" t="shared"/>
        <v>9.969620253164557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27.0</v>
      </c>
      <c r="E32" s="5" t="n">
        <v>58.0</v>
      </c>
      <c r="F32" s="5" t="n">
        <v>59.0</v>
      </c>
      <c r="G32" s="5" t="n">
        <v>26.0</v>
      </c>
      <c r="H32" s="5" t="n">
        <v>63.0</v>
      </c>
      <c r="I32" s="5" t="n">
        <v>56.0</v>
      </c>
      <c r="J32" s="5" t="n">
        <v>25.0</v>
      </c>
      <c r="K32" s="5" t="n">
        <v>10.0</v>
      </c>
      <c r="L32" s="5" t="n">
        <v>4.0</v>
      </c>
      <c r="M32" s="5" t="n">
        <v>13.0</v>
      </c>
      <c r="N32" s="11" t="n">
        <f si="5" t="shared"/>
        <v>341.0</v>
      </c>
      <c r="O32" s="5" t="n">
        <v>4539.0</v>
      </c>
      <c r="P32" s="5" t="n">
        <v>2785.0</v>
      </c>
      <c r="Q32" s="11" t="n">
        <f si="2" t="shared"/>
        <v>328.0</v>
      </c>
      <c r="R32" s="6" t="n">
        <f si="0" t="shared"/>
        <v>8.490853658536585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304.0</v>
      </c>
      <c r="E33" s="5" t="n">
        <v>425.0</v>
      </c>
      <c r="F33" s="5" t="n">
        <v>514.0</v>
      </c>
      <c r="G33" s="5" t="n">
        <v>303.0</v>
      </c>
      <c r="H33" s="5" t="n">
        <v>356.0</v>
      </c>
      <c r="I33" s="5" t="n">
        <v>337.0</v>
      </c>
      <c r="J33" s="5" t="n">
        <v>199.0</v>
      </c>
      <c r="K33" s="5" t="n">
        <v>60.0</v>
      </c>
      <c r="L33" s="5" t="n">
        <v>45.0</v>
      </c>
      <c r="M33" s="5" t="n">
        <v>97.0</v>
      </c>
      <c r="N33" s="11" t="n">
        <f si="5" t="shared"/>
        <v>2640.0</v>
      </c>
      <c r="O33" s="5" t="n">
        <v>42731.0</v>
      </c>
      <c r="P33" s="5" t="n">
        <v>19920.0</v>
      </c>
      <c r="Q33" s="11" t="n">
        <f si="2" t="shared"/>
        <v>2543.0</v>
      </c>
      <c r="R33" s="6" t="n">
        <f si="0" t="shared"/>
        <v>7.83326779394416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43.0</v>
      </c>
      <c r="E34" s="5" t="n">
        <v>34.0</v>
      </c>
      <c r="F34" s="5" t="n">
        <v>25.0</v>
      </c>
      <c r="G34" s="5" t="n">
        <v>34.0</v>
      </c>
      <c r="H34" s="5" t="n">
        <v>73.0</v>
      </c>
      <c r="I34" s="5" t="n">
        <v>54.0</v>
      </c>
      <c r="J34" s="5" t="n">
        <v>42.0</v>
      </c>
      <c r="K34" s="5" t="n">
        <v>9.0</v>
      </c>
      <c r="L34" s="5" t="n">
        <v>7.0</v>
      </c>
      <c r="M34" s="5" t="n">
        <v>11.0</v>
      </c>
      <c r="N34" s="11" t="n">
        <f si="5" t="shared"/>
        <v>332.0</v>
      </c>
      <c r="O34" s="5" t="n">
        <v>9216.0</v>
      </c>
      <c r="P34" s="5" t="n">
        <v>3224.0</v>
      </c>
      <c r="Q34" s="11" t="n">
        <f si="2" t="shared"/>
        <v>321.0</v>
      </c>
      <c r="R34" s="6" t="n">
        <f si="0" t="shared"/>
        <v>10.04361370716511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13.0</v>
      </c>
      <c r="E35" s="5" t="n">
        <v>12.0</v>
      </c>
      <c r="F35" s="5" t="n">
        <v>10.0</v>
      </c>
      <c r="G35" s="5" t="n">
        <v>9.0</v>
      </c>
      <c r="H35" s="5" t="n">
        <v>14.0</v>
      </c>
      <c r="I35" s="5" t="n">
        <v>7.0</v>
      </c>
      <c r="J35" s="5" t="n">
        <v>3.0</v>
      </c>
      <c r="K35" s="5" t="n">
        <v>3.0</v>
      </c>
      <c r="L35" s="5" t="n">
        <v>0.0</v>
      </c>
      <c r="M35" s="5" t="n">
        <v>2.0</v>
      </c>
      <c r="N35" s="11" t="n">
        <f si="5" t="shared"/>
        <v>73.0</v>
      </c>
      <c r="O35" s="5" t="n">
        <v>730.0</v>
      </c>
      <c r="P35" s="5" t="n">
        <v>452.0</v>
      </c>
      <c r="Q35" s="11" t="n">
        <f si="2" t="shared"/>
        <v>71.0</v>
      </c>
      <c r="R35" s="6" t="n">
        <f si="0" t="shared"/>
        <v>6.366197183098592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51.0</v>
      </c>
      <c r="E36" s="5" t="n">
        <v>75.0</v>
      </c>
      <c r="F36" s="5" t="n">
        <v>72.0</v>
      </c>
      <c r="G36" s="5" t="n">
        <v>48.0</v>
      </c>
      <c r="H36" s="5" t="n">
        <v>78.0</v>
      </c>
      <c r="I36" s="5" t="n">
        <v>106.0</v>
      </c>
      <c r="J36" s="5" t="n">
        <v>69.0</v>
      </c>
      <c r="K36" s="5" t="n">
        <v>16.0</v>
      </c>
      <c r="L36" s="5" t="n">
        <v>8.0</v>
      </c>
      <c r="M36" s="5" t="n">
        <v>21.0</v>
      </c>
      <c r="N36" s="11" t="n">
        <f si="5" t="shared"/>
        <v>544.0</v>
      </c>
      <c r="O36" s="5" t="n">
        <v>8542.0</v>
      </c>
      <c r="P36" s="5" t="n">
        <v>5053.0</v>
      </c>
      <c r="Q36" s="11" t="n">
        <f si="2" t="shared"/>
        <v>523.0</v>
      </c>
      <c r="R36" s="6" t="n">
        <f si="0" t="shared"/>
        <v>9.661567877629063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16.0</v>
      </c>
      <c r="E37" s="5" t="n">
        <v>17.0</v>
      </c>
      <c r="F37" s="5" t="n">
        <v>20.0</v>
      </c>
      <c r="G37" s="5" t="n">
        <v>32.0</v>
      </c>
      <c r="H37" s="5" t="n">
        <v>60.0</v>
      </c>
      <c r="I37" s="5" t="n">
        <v>52.0</v>
      </c>
      <c r="J37" s="5" t="n">
        <v>21.0</v>
      </c>
      <c r="K37" s="5" t="n">
        <v>9.0</v>
      </c>
      <c r="L37" s="5" t="n">
        <v>4.0</v>
      </c>
      <c r="M37" s="5" t="n">
        <v>47.0</v>
      </c>
      <c r="N37" s="11" t="n">
        <f si="5" t="shared"/>
        <v>278.0</v>
      </c>
      <c r="O37" s="5" t="n">
        <v>12341.0</v>
      </c>
      <c r="P37" s="5" t="n">
        <v>2372.0</v>
      </c>
      <c r="Q37" s="11" t="n">
        <f si="2" t="shared"/>
        <v>231.0</v>
      </c>
      <c r="R37" s="6" t="n">
        <f si="0" t="shared"/>
        <v>10.268398268398268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179.0</v>
      </c>
      <c r="E38" s="5" t="n">
        <f ref="E38:M38" si="8" t="shared">E39-E26-E27-E28-E29-E30-E31-E32-E33-E34-E35-E36-E37</f>
        <v>240.0</v>
      </c>
      <c r="F38" s="5" t="n">
        <f si="8" t="shared"/>
        <v>313.0</v>
      </c>
      <c r="G38" s="5" t="n">
        <f si="8" t="shared"/>
        <v>215.0</v>
      </c>
      <c r="H38" s="5" t="n">
        <f si="8" t="shared"/>
        <v>299.0</v>
      </c>
      <c r="I38" s="5" t="n">
        <f si="8" t="shared"/>
        <v>160.0</v>
      </c>
      <c r="J38" s="5" t="n">
        <f si="8" t="shared"/>
        <v>87.0</v>
      </c>
      <c r="K38" s="5" t="n">
        <f si="8" t="shared"/>
        <v>46.0</v>
      </c>
      <c r="L38" s="5" t="n">
        <f si="8" t="shared"/>
        <v>24.0</v>
      </c>
      <c r="M38" s="5" t="n">
        <f si="8" t="shared"/>
        <v>120.0</v>
      </c>
      <c r="N38" s="11" t="n">
        <f si="5" t="shared"/>
        <v>1683.0</v>
      </c>
      <c r="O38" s="5" t="n">
        <f>O39-O26-O27-O28-O29-O30-O31-O32-O33-O34-O35-O36-O37</f>
        <v>37148.0</v>
      </c>
      <c r="P38" s="5" t="n">
        <f>P39-P26-P27-P28-P29-P30-P31-P32-P33-P34-P35-P36-P37</f>
        <v>11783.0</v>
      </c>
      <c r="Q38" s="11" t="n">
        <f si="2" t="shared"/>
        <v>1563.0</v>
      </c>
      <c r="R38" s="6" t="n">
        <f si="0" t="shared"/>
        <v>7.53870761356366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1335.0</v>
      </c>
      <c r="E39" s="5" t="n">
        <v>1862.0</v>
      </c>
      <c r="F39" s="5" t="n">
        <v>1855.0</v>
      </c>
      <c r="G39" s="5" t="n">
        <v>1269.0</v>
      </c>
      <c r="H39" s="5" t="n">
        <v>2111.0</v>
      </c>
      <c r="I39" s="5" t="n">
        <v>1993.0</v>
      </c>
      <c r="J39" s="5" t="n">
        <v>1254.0</v>
      </c>
      <c r="K39" s="5" t="n">
        <v>354.0</v>
      </c>
      <c r="L39" s="5" t="n">
        <v>174.0</v>
      </c>
      <c r="M39" s="5" t="n">
        <v>574.0</v>
      </c>
      <c r="N39" s="11" t="n">
        <f si="5" t="shared"/>
        <v>12781.0</v>
      </c>
      <c r="O39" s="5" t="n">
        <v>222595.0</v>
      </c>
      <c r="P39" s="5" t="n">
        <v>106046.0</v>
      </c>
      <c r="Q39" s="11" t="n">
        <f si="2" t="shared"/>
        <v>12207.0</v>
      </c>
      <c r="R39" s="6" t="n">
        <f si="0" t="shared"/>
        <v>8.687310559515032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588.0</v>
      </c>
      <c r="E40" s="5" t="n">
        <v>676.0</v>
      </c>
      <c r="F40" s="5" t="n">
        <v>1299.0</v>
      </c>
      <c r="G40" s="5" t="n">
        <v>594.0</v>
      </c>
      <c r="H40" s="5" t="n">
        <v>1206.0</v>
      </c>
      <c r="I40" s="5" t="n">
        <v>1268.0</v>
      </c>
      <c r="J40" s="5" t="n">
        <v>844.0</v>
      </c>
      <c r="K40" s="5" t="n">
        <v>218.0</v>
      </c>
      <c r="L40" s="5" t="n">
        <v>30.0</v>
      </c>
      <c r="M40" s="5" t="n">
        <v>89.0</v>
      </c>
      <c r="N40" s="11" t="n">
        <f si="5" t="shared"/>
        <v>6812.0</v>
      </c>
      <c r="O40" s="5" t="n">
        <v>80305.0</v>
      </c>
      <c r="P40" s="5" t="n">
        <v>60170.0</v>
      </c>
      <c r="Q40" s="11" t="n">
        <f si="2" t="shared"/>
        <v>6723.0</v>
      </c>
      <c r="R40" s="6" t="n">
        <f si="0" t="shared"/>
        <v>8.949873568347464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36.0</v>
      </c>
      <c r="E41" s="5" t="n">
        <v>56.0</v>
      </c>
      <c r="F41" s="5" t="n">
        <v>106.0</v>
      </c>
      <c r="G41" s="5" t="n">
        <v>102.0</v>
      </c>
      <c r="H41" s="5" t="n">
        <v>170.0</v>
      </c>
      <c r="I41" s="5" t="n">
        <v>194.0</v>
      </c>
      <c r="J41" s="5" t="n">
        <v>184.0</v>
      </c>
      <c r="K41" s="5" t="n">
        <v>45.0</v>
      </c>
      <c r="L41" s="5" t="n">
        <v>12.0</v>
      </c>
      <c r="M41" s="5" t="n">
        <v>36.0</v>
      </c>
      <c r="N41" s="11" t="n">
        <f si="5" t="shared"/>
        <v>941.0</v>
      </c>
      <c r="O41" s="5" t="n">
        <v>19022.0</v>
      </c>
      <c r="P41" s="5" t="n">
        <v>10985.0</v>
      </c>
      <c r="Q41" s="11" t="n">
        <f si="2" t="shared"/>
        <v>905.0</v>
      </c>
      <c r="R41" s="6" t="n">
        <f si="0" t="shared"/>
        <v>12.138121546961326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3.0</v>
      </c>
      <c r="E42" s="5" t="n">
        <f ref="E42:M42" si="9" t="shared">E43-E40-E41</f>
        <v>13.0</v>
      </c>
      <c r="F42" s="5" t="n">
        <f si="9" t="shared"/>
        <v>26.0</v>
      </c>
      <c r="G42" s="5" t="n">
        <f si="9" t="shared"/>
        <v>12.0</v>
      </c>
      <c r="H42" s="5" t="n">
        <f si="9" t="shared"/>
        <v>6.0</v>
      </c>
      <c r="I42" s="5" t="n">
        <f si="9" t="shared"/>
        <v>5.0</v>
      </c>
      <c r="J42" s="5" t="n">
        <f si="9" t="shared"/>
        <v>9.0</v>
      </c>
      <c r="K42" s="5" t="n">
        <f si="9" t="shared"/>
        <v>2.0</v>
      </c>
      <c r="L42" s="5" t="n">
        <f si="9" t="shared"/>
        <v>1.0</v>
      </c>
      <c r="M42" s="5" t="n">
        <f si="9" t="shared"/>
        <v>11.0</v>
      </c>
      <c r="N42" s="11" t="n">
        <f si="5" t="shared"/>
        <v>88.0</v>
      </c>
      <c r="O42" s="5" t="n">
        <f>O43-O40-O41</f>
        <v>3945.0</v>
      </c>
      <c r="P42" s="5" t="n">
        <f>P43-P40-P41</f>
        <v>609.0</v>
      </c>
      <c r="Q42" s="11" t="n">
        <f si="2" t="shared"/>
        <v>77.0</v>
      </c>
      <c r="R42" s="6" t="n">
        <f si="0" t="shared"/>
        <v>7.909090909090909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627.0</v>
      </c>
      <c r="E43" s="5" t="n">
        <v>745.0</v>
      </c>
      <c r="F43" s="5" t="n">
        <v>1431.0</v>
      </c>
      <c r="G43" s="5" t="n">
        <v>708.0</v>
      </c>
      <c r="H43" s="5" t="n">
        <v>1382.0</v>
      </c>
      <c r="I43" s="5" t="n">
        <v>1467.0</v>
      </c>
      <c r="J43" s="5" t="n">
        <v>1037.0</v>
      </c>
      <c r="K43" s="5" t="n">
        <v>265.0</v>
      </c>
      <c r="L43" s="5" t="n">
        <v>43.0</v>
      </c>
      <c r="M43" s="5" t="n">
        <v>136.0</v>
      </c>
      <c r="N43" s="11" t="n">
        <f si="5" t="shared"/>
        <v>7841.0</v>
      </c>
      <c r="O43" s="5" t="n">
        <v>103272.0</v>
      </c>
      <c r="P43" s="5" t="n">
        <v>71764.0</v>
      </c>
      <c r="Q43" s="11" t="n">
        <f si="2" t="shared"/>
        <v>7705.0</v>
      </c>
      <c r="R43" s="6" t="n">
        <f si="0" t="shared"/>
        <v>9.313951979234263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17.0</v>
      </c>
      <c r="E44" s="8" t="n">
        <v>19.0</v>
      </c>
      <c r="F44" s="8" t="n">
        <v>19.0</v>
      </c>
      <c r="G44" s="8" t="n">
        <v>15.0</v>
      </c>
      <c r="H44" s="8" t="n">
        <v>46.0</v>
      </c>
      <c r="I44" s="8" t="n">
        <v>57.0</v>
      </c>
      <c r="J44" s="8" t="n">
        <v>71.0</v>
      </c>
      <c r="K44" s="8" t="n">
        <v>37.0</v>
      </c>
      <c r="L44" s="8" t="n">
        <v>3.0</v>
      </c>
      <c r="M44" s="8" t="n">
        <v>117.0</v>
      </c>
      <c r="N44" s="11" t="n">
        <f si="5" t="shared"/>
        <v>401.0</v>
      </c>
      <c r="O44" s="8" t="n">
        <v>37877.0</v>
      </c>
      <c r="P44" s="8" t="n">
        <v>4532.0</v>
      </c>
      <c r="Q44" s="11" t="n">
        <f si="2" t="shared"/>
        <v>284.0</v>
      </c>
      <c r="R44" s="6" t="n">
        <f si="0" t="shared"/>
        <v>15.95774647887324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11.0</v>
      </c>
      <c r="E45" s="8" t="n">
        <f ref="E45:M45" si="10" t="shared">E46-E44</f>
        <v>20.0</v>
      </c>
      <c r="F45" s="8" t="n">
        <f si="10" t="shared"/>
        <v>20.0</v>
      </c>
      <c r="G45" s="8" t="n">
        <f si="10" t="shared"/>
        <v>16.0</v>
      </c>
      <c r="H45" s="8" t="n">
        <f si="10" t="shared"/>
        <v>56.0</v>
      </c>
      <c r="I45" s="8" t="n">
        <f si="10" t="shared"/>
        <v>60.0</v>
      </c>
      <c r="J45" s="8" t="n">
        <f si="10" t="shared"/>
        <v>29.0</v>
      </c>
      <c r="K45" s="8" t="n">
        <f si="10" t="shared"/>
        <v>9.0</v>
      </c>
      <c r="L45" s="8" t="n">
        <f si="10" t="shared"/>
        <v>7.0</v>
      </c>
      <c r="M45" s="8" t="n">
        <f si="10" t="shared"/>
        <v>49.0</v>
      </c>
      <c r="N45" s="11" t="n">
        <f si="5" t="shared"/>
        <v>277.0</v>
      </c>
      <c r="O45" s="8" t="n">
        <f>O46-O44</f>
        <v>31999.0</v>
      </c>
      <c r="P45" s="8" t="n">
        <f>P46-P44</f>
        <v>2933.0</v>
      </c>
      <c r="Q45" s="11" t="n">
        <f si="2" t="shared"/>
        <v>228.0</v>
      </c>
      <c r="R45" s="6" t="n">
        <f si="0" t="shared"/>
        <v>12.864035087719298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28.0</v>
      </c>
      <c r="E46" s="8" t="n">
        <v>39.0</v>
      </c>
      <c r="F46" s="8" t="n">
        <v>39.0</v>
      </c>
      <c r="G46" s="8" t="n">
        <v>31.0</v>
      </c>
      <c r="H46" s="8" t="n">
        <v>102.0</v>
      </c>
      <c r="I46" s="8" t="n">
        <v>117.0</v>
      </c>
      <c r="J46" s="8" t="n">
        <v>100.0</v>
      </c>
      <c r="K46" s="8" t="n">
        <v>46.0</v>
      </c>
      <c r="L46" s="8" t="n">
        <v>10.0</v>
      </c>
      <c r="M46" s="8" t="n">
        <v>166.0</v>
      </c>
      <c r="N46" s="11" t="n">
        <f si="5" t="shared"/>
        <v>678.0</v>
      </c>
      <c r="O46" s="8" t="n">
        <v>69876.0</v>
      </c>
      <c r="P46" s="8" t="n">
        <v>7465.0</v>
      </c>
      <c r="Q46" s="11" t="n">
        <f si="2" t="shared"/>
        <v>512.0</v>
      </c>
      <c r="R46" s="6" t="n">
        <f si="0" t="shared"/>
        <v>14.580078125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155.0</v>
      </c>
      <c r="E47" s="5" t="n">
        <v>271.0</v>
      </c>
      <c r="F47" s="5" t="n">
        <v>272.0</v>
      </c>
      <c r="G47" s="5" t="n">
        <v>135.0</v>
      </c>
      <c r="H47" s="5" t="n">
        <v>242.0</v>
      </c>
      <c r="I47" s="5" t="n">
        <v>218.0</v>
      </c>
      <c r="J47" s="5" t="n">
        <v>109.0</v>
      </c>
      <c r="K47" s="5" t="n">
        <v>25.0</v>
      </c>
      <c r="L47" s="5" t="n">
        <v>74.0</v>
      </c>
      <c r="M47" s="5" t="n">
        <v>50.0</v>
      </c>
      <c r="N47" s="11" t="n">
        <f si="5" t="shared"/>
        <v>1551.0</v>
      </c>
      <c r="O47" s="5" t="n">
        <v>32269.0</v>
      </c>
      <c r="P47" s="5" t="n">
        <v>14079.0</v>
      </c>
      <c r="Q47" s="11" t="n">
        <f si="2" t="shared"/>
        <v>1501.0</v>
      </c>
      <c r="R47" s="6" t="n">
        <f si="0" t="shared"/>
        <v>9.379746835443038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15911.0</v>
      </c>
      <c r="E48" s="5" t="n">
        <f ref="E48:M48" si="11" t="shared">E47+E46+E43+E39+E25+E18</f>
        <v>48905.0</v>
      </c>
      <c r="F48" s="5" t="n">
        <f si="11" t="shared"/>
        <v>74371.0</v>
      </c>
      <c r="G48" s="5" t="n">
        <f si="11" t="shared"/>
        <v>42534.0</v>
      </c>
      <c r="H48" s="5" t="n">
        <f si="11" t="shared"/>
        <v>96544.0</v>
      </c>
      <c r="I48" s="5" t="n">
        <f si="11" t="shared"/>
        <v>34473.0</v>
      </c>
      <c r="J48" s="5" t="n">
        <f si="11" t="shared"/>
        <v>16340.0</v>
      </c>
      <c r="K48" s="5" t="n">
        <f si="11" t="shared"/>
        <v>7534.0</v>
      </c>
      <c r="L48" s="5" t="n">
        <f si="11" t="shared"/>
        <v>3194.0</v>
      </c>
      <c r="M48" s="5" t="n">
        <f si="11" t="shared"/>
        <v>35115.0</v>
      </c>
      <c r="N48" s="11" t="n">
        <f si="5" t="shared"/>
        <v>374921.0</v>
      </c>
      <c r="O48" s="5" t="n">
        <f>O47+O46+O43+O39+O25+O18</f>
        <v>1.7481604E7</v>
      </c>
      <c r="P48" s="5" t="n">
        <f>P47+P46+P43+P39+P25+P18</f>
        <v>2414887.0</v>
      </c>
      <c r="Q48" s="11" t="n">
        <f si="2" t="shared"/>
        <v>339806.0</v>
      </c>
      <c r="R48" s="6" t="n">
        <f si="0" t="shared"/>
        <v>7.106663802287187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4.2438273662984995</v>
      </c>
      <c r="E49" s="6" t="n">
        <f ref="E49" si="13" t="shared">E48/$N$48*100</f>
        <v>13.044081286457681</v>
      </c>
      <c r="F49" s="6" t="n">
        <f ref="F49" si="14" t="shared">F48/$N$48*100</f>
        <v>19.836445544528047</v>
      </c>
      <c r="G49" s="6" t="n">
        <f ref="G49" si="15" t="shared">G48/$N$48*100</f>
        <v>11.344789969086822</v>
      </c>
      <c r="H49" s="6" t="n">
        <f ref="H49" si="16" t="shared">H48/$N$48*100</f>
        <v>25.7504914368627</v>
      </c>
      <c r="I49" s="6" t="n">
        <f ref="I49" si="17" t="shared">I48/$N$48*100</f>
        <v>9.19473702459985</v>
      </c>
      <c r="J49" s="6" t="n">
        <f ref="J49" si="18" t="shared">J48/$N$48*100</f>
        <v>4.35825147164336</v>
      </c>
      <c r="K49" s="6" t="n">
        <f ref="K49" si="19" t="shared">K48/$N$48*100</f>
        <v>2.0094899992265036</v>
      </c>
      <c r="L49" s="6" t="n">
        <f ref="L49" si="20" t="shared">L48/$N$48*100</f>
        <v>0.8519128029638244</v>
      </c>
      <c r="M49" s="6" t="n">
        <f ref="M49" si="21" t="shared">M48/$N$48*100</f>
        <v>9.365973098332715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