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<sst xmlns="http://schemas.openxmlformats.org/spreadsheetml/2006/main" count="118" uniqueCount="73">
  <si>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</si>
  <si>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</si>
  <si>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</si>
  <si>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</si>
  <si>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</si>
  <si>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</si>
  <si>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</si>
  <si>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</si>
  <si>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</si>
  <si>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</si>
  <si>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</si>
  <si>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</si>
  <si>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</si>
  <si>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</si>
  <si>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</si>
  <si>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</si>
  <si>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</si>
  <si>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</si>
  <si>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</si>
  <si>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</si>
  <si>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</si>
  <si>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</si>
  <si>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</si>
  <si>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</si>
  <si>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</si>
  <si>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</si>
  <si>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</si>
  <si>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</si>
  <si>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</si>
  <si>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</si>
  <si>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</si>
  <si>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</si>
  <si>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</si>
  <si>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</si>
  <si>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</si>
  <si>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</si>
  <si>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</si>
  <si>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</si>
  <si>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</si>
  <si>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</si>
  <si>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</si>
  <si>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</si>
  <si>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</si>
  <si>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</si>
  <si>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</si>
  <si>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</si>
  <si>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</si>
  <si>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</si>
  <si>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</si>
  <si>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</si>
  <si>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</si>
  <si>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</si>
  <si>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</si>
  <si>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</si>
  <si>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</si>
  <si>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</si>
  <si>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</si>
  <si>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</si>
  <si>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</si>
  <si>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</si>
  <si>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</si>
  <si>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</si>
  <si>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</si>
  <si>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</si>
  <si>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</si>
  <si>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</si>
  <si>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</si>
  <si>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</si>
  <si>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</si>
  <si>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</si>
  <si>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</si>
  <si>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99年3月來臺旅客人次～按停留夜數分
Table 1-8  Visitor Arrivals  by Length of Stay,
March,2010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</si>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</sst>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3227.0</v>
      </c>
      <c r="E3" s="4" t="n">
        <v>10070.0</v>
      </c>
      <c r="F3" s="4" t="n">
        <v>22202.0</v>
      </c>
      <c r="G3" s="4" t="n">
        <v>10588.0</v>
      </c>
      <c r="H3" s="4" t="n">
        <v>5511.0</v>
      </c>
      <c r="I3" s="4" t="n">
        <v>1482.0</v>
      </c>
      <c r="J3" s="4" t="n">
        <v>731.0</v>
      </c>
      <c r="K3" s="4" t="n">
        <v>337.0</v>
      </c>
      <c r="L3" s="4" t="n">
        <v>149.0</v>
      </c>
      <c r="M3" s="4" t="n">
        <v>217.0</v>
      </c>
      <c r="N3" s="11" t="n">
        <f>SUM(D3:M3)</f>
        <v>54514.0</v>
      </c>
      <c r="O3" s="4" t="n">
        <v>291466.0</v>
      </c>
      <c r="P3" s="4" t="n">
        <v>220753.0</v>
      </c>
      <c r="Q3" s="11" t="n">
        <f>SUM(D3:L3)</f>
        <v>54297.0</v>
      </c>
      <c r="R3" s="6" t="n">
        <f ref="R3:R48" si="0" t="shared">IF(P3&lt;&gt;0,P3/SUM(D3:L3),0)</f>
        <v>4.065657402803102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1364.0</v>
      </c>
      <c r="E4" s="5" t="n">
        <v>1956.0</v>
      </c>
      <c r="F4" s="5" t="n">
        <v>3272.0</v>
      </c>
      <c r="G4" s="5" t="n">
        <v>11483.0</v>
      </c>
      <c r="H4" s="5" t="n">
        <v>97797.0</v>
      </c>
      <c r="I4" s="5" t="n">
        <v>5170.0</v>
      </c>
      <c r="J4" s="5" t="n">
        <v>2132.0</v>
      </c>
      <c r="K4" s="5" t="n">
        <v>3747.0</v>
      </c>
      <c r="L4" s="5" t="n">
        <v>455.0</v>
      </c>
      <c r="M4" s="5" t="n">
        <v>4169.0</v>
      </c>
      <c r="N4" s="11" t="n">
        <f ref="N4:N14" si="1" t="shared">SUM(D4:M4)</f>
        <v>131545.0</v>
      </c>
      <c r="O4" s="5" t="n">
        <v>2726446.0</v>
      </c>
      <c r="P4" s="5" t="n">
        <v>1003835.0</v>
      </c>
      <c r="Q4" s="11" t="n">
        <f ref="Q4:Q48" si="2" t="shared">SUM(D4:L4)</f>
        <v>127376.0</v>
      </c>
      <c r="R4" s="6" t="n">
        <f si="0" t="shared"/>
        <v>7.880880228614496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3919.0</v>
      </c>
      <c r="E5" s="5" t="n">
        <v>32299.0</v>
      </c>
      <c r="F5" s="5" t="n">
        <v>44141.0</v>
      </c>
      <c r="G5" s="5" t="n">
        <v>18157.0</v>
      </c>
      <c r="H5" s="5" t="n">
        <v>8351.0</v>
      </c>
      <c r="I5" s="5" t="n">
        <v>4224.0</v>
      </c>
      <c r="J5" s="5" t="n">
        <v>2732.0</v>
      </c>
      <c r="K5" s="5" t="n">
        <v>1222.0</v>
      </c>
      <c r="L5" s="5" t="n">
        <v>694.0</v>
      </c>
      <c r="M5" s="5" t="n">
        <v>761.0</v>
      </c>
      <c r="N5" s="11" t="n">
        <f si="1" t="shared"/>
        <v>116500.0</v>
      </c>
      <c r="O5" s="5" t="n">
        <v>812631.0</v>
      </c>
      <c r="P5" s="5" t="n">
        <v>527234.0</v>
      </c>
      <c r="Q5" s="11" t="n">
        <f si="2" t="shared"/>
        <v>115739.0</v>
      </c>
      <c r="R5" s="6" t="n">
        <f si="0" t="shared"/>
        <v>4.5553702727689025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2056.0</v>
      </c>
      <c r="E6" s="5" t="n">
        <v>6290.0</v>
      </c>
      <c r="F6" s="5" t="n">
        <v>7246.0</v>
      </c>
      <c r="G6" s="5" t="n">
        <v>2043.0</v>
      </c>
      <c r="H6" s="5" t="n">
        <v>1200.0</v>
      </c>
      <c r="I6" s="5" t="n">
        <v>660.0</v>
      </c>
      <c r="J6" s="5" t="n">
        <v>418.0</v>
      </c>
      <c r="K6" s="5" t="n">
        <v>153.0</v>
      </c>
      <c r="L6" s="5" t="n">
        <v>62.0</v>
      </c>
      <c r="M6" s="5" t="n">
        <v>187.0</v>
      </c>
      <c r="N6" s="11" t="n">
        <f si="1" t="shared"/>
        <v>20315.0</v>
      </c>
      <c r="O6" s="5" t="n">
        <v>133882.0</v>
      </c>
      <c r="P6" s="5" t="n">
        <v>79434.0</v>
      </c>
      <c r="Q6" s="11" t="n">
        <f si="2" t="shared"/>
        <v>20128.0</v>
      </c>
      <c r="R6" s="6" t="n">
        <f si="0" t="shared"/>
        <v>3.9464427662957076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212.0</v>
      </c>
      <c r="E7" s="5" t="n">
        <v>287.0</v>
      </c>
      <c r="F7" s="5" t="n">
        <v>333.0</v>
      </c>
      <c r="G7" s="5" t="n">
        <v>267.0</v>
      </c>
      <c r="H7" s="5" t="n">
        <v>315.0</v>
      </c>
      <c r="I7" s="5" t="n">
        <v>174.0</v>
      </c>
      <c r="J7" s="5" t="n">
        <v>98.0</v>
      </c>
      <c r="K7" s="5" t="n">
        <v>73.0</v>
      </c>
      <c r="L7" s="5" t="n">
        <v>26.0</v>
      </c>
      <c r="M7" s="5" t="n">
        <v>112.0</v>
      </c>
      <c r="N7" s="11" t="n">
        <f si="1" t="shared"/>
        <v>1897.0</v>
      </c>
      <c r="O7" s="5" t="n">
        <v>53436.0</v>
      </c>
      <c r="P7" s="5" t="n">
        <v>14372.0</v>
      </c>
      <c r="Q7" s="11" t="n">
        <f si="2" t="shared"/>
        <v>1785.0</v>
      </c>
      <c r="R7" s="6" t="n">
        <f si="0" t="shared"/>
        <v>8.051540616246498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104.0</v>
      </c>
      <c r="E8" s="5" t="n">
        <v>154.0</v>
      </c>
      <c r="F8" s="5" t="n">
        <v>207.0</v>
      </c>
      <c r="G8" s="5" t="n">
        <v>176.0</v>
      </c>
      <c r="H8" s="5" t="n">
        <v>289.0</v>
      </c>
      <c r="I8" s="5" t="n">
        <v>206.0</v>
      </c>
      <c r="J8" s="5" t="n">
        <v>71.0</v>
      </c>
      <c r="K8" s="5" t="n">
        <v>27.0</v>
      </c>
      <c r="L8" s="5" t="n">
        <v>6.0</v>
      </c>
      <c r="M8" s="5" t="n">
        <v>13.0</v>
      </c>
      <c r="N8" s="11" t="n">
        <f si="1" t="shared"/>
        <v>1253.0</v>
      </c>
      <c r="O8" s="5" t="n">
        <v>11074.0</v>
      </c>
      <c r="P8" s="5" t="n">
        <v>8687.0</v>
      </c>
      <c r="Q8" s="11" t="n">
        <f si="2" t="shared"/>
        <v>1240.0</v>
      </c>
      <c r="R8" s="6" t="n">
        <f si="0" t="shared"/>
        <v>7.005645161290323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474.0</v>
      </c>
      <c r="E9" s="5" t="n">
        <v>724.0</v>
      </c>
      <c r="F9" s="5" t="n">
        <v>1981.0</v>
      </c>
      <c r="G9" s="5" t="n">
        <v>4317.0</v>
      </c>
      <c r="H9" s="5" t="n">
        <v>15110.0</v>
      </c>
      <c r="I9" s="5" t="n">
        <v>2730.0</v>
      </c>
      <c r="J9" s="5" t="n">
        <v>712.0</v>
      </c>
      <c r="K9" s="5" t="n">
        <v>158.0</v>
      </c>
      <c r="L9" s="5" t="n">
        <v>40.0</v>
      </c>
      <c r="M9" s="5" t="n">
        <v>221.0</v>
      </c>
      <c r="N9" s="11" t="n">
        <f si="1" t="shared"/>
        <v>26467.0</v>
      </c>
      <c r="O9" s="5" t="n">
        <v>262228.0</v>
      </c>
      <c r="P9" s="5" t="n">
        <v>169125.0</v>
      </c>
      <c r="Q9" s="11" t="n">
        <f si="2" t="shared"/>
        <v>26246.0</v>
      </c>
      <c r="R9" s="6" t="n">
        <f si="0" t="shared"/>
        <v>6.4438390611902765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877.0</v>
      </c>
      <c r="E10" s="5" t="n">
        <v>1579.0</v>
      </c>
      <c r="F10" s="5" t="n">
        <v>2357.0</v>
      </c>
      <c r="G10" s="5" t="n">
        <v>3125.0</v>
      </c>
      <c r="H10" s="5" t="n">
        <v>8386.0</v>
      </c>
      <c r="I10" s="5" t="n">
        <v>2411.0</v>
      </c>
      <c r="J10" s="5" t="n">
        <v>488.0</v>
      </c>
      <c r="K10" s="5" t="n">
        <v>107.0</v>
      </c>
      <c r="L10" s="5" t="n">
        <v>17.0</v>
      </c>
      <c r="M10" s="5" t="n">
        <v>70.0</v>
      </c>
      <c r="N10" s="11" t="n">
        <f si="1" t="shared"/>
        <v>19417.0</v>
      </c>
      <c r="O10" s="5" t="n">
        <v>146795.0</v>
      </c>
      <c r="P10" s="5" t="n">
        <v>114848.0</v>
      </c>
      <c r="Q10" s="11" t="n">
        <f si="2" t="shared"/>
        <v>19347.0</v>
      </c>
      <c r="R10" s="6" t="n">
        <f si="0" t="shared"/>
        <v>5.936217501421409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222.0</v>
      </c>
      <c r="E11" s="5" t="n">
        <v>252.0</v>
      </c>
      <c r="F11" s="5" t="n">
        <v>620.0</v>
      </c>
      <c r="G11" s="5" t="n">
        <v>573.0</v>
      </c>
      <c r="H11" s="5" t="n">
        <v>1345.0</v>
      </c>
      <c r="I11" s="5" t="n">
        <v>691.0</v>
      </c>
      <c r="J11" s="5" t="n">
        <v>394.0</v>
      </c>
      <c r="K11" s="5" t="n">
        <v>342.0</v>
      </c>
      <c r="L11" s="5" t="n">
        <v>116.0</v>
      </c>
      <c r="M11" s="5" t="n">
        <v>4772.0</v>
      </c>
      <c r="N11" s="11" t="n">
        <f si="1" t="shared"/>
        <v>9327.0</v>
      </c>
      <c r="O11" s="5" t="n">
        <v>4045480.0</v>
      </c>
      <c r="P11" s="5" t="n">
        <v>54241.0</v>
      </c>
      <c r="Q11" s="11" t="n">
        <f si="2" t="shared"/>
        <v>4555.0</v>
      </c>
      <c r="R11" s="6" t="n">
        <f si="0" t="shared"/>
        <v>11.90801317233809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447.0</v>
      </c>
      <c r="E12" s="5" t="n">
        <v>431.0</v>
      </c>
      <c r="F12" s="5" t="n">
        <v>719.0</v>
      </c>
      <c r="G12" s="5" t="n">
        <v>577.0</v>
      </c>
      <c r="H12" s="5" t="n">
        <v>478.0</v>
      </c>
      <c r="I12" s="5" t="n">
        <v>322.0</v>
      </c>
      <c r="J12" s="5" t="n">
        <v>242.0</v>
      </c>
      <c r="K12" s="5" t="n">
        <v>145.0</v>
      </c>
      <c r="L12" s="5" t="n">
        <v>148.0</v>
      </c>
      <c r="M12" s="5" t="n">
        <v>3430.0</v>
      </c>
      <c r="N12" s="11" t="n">
        <f si="1" t="shared"/>
        <v>6939.0</v>
      </c>
      <c r="O12" s="5" t="n">
        <v>2347628.0</v>
      </c>
      <c r="P12" s="5" t="n">
        <v>35368.0</v>
      </c>
      <c r="Q12" s="11" t="n">
        <f si="2" t="shared"/>
        <v>3509.0</v>
      </c>
      <c r="R12" s="6" t="n">
        <f si="0" t="shared"/>
        <v>10.079224850384724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232.0</v>
      </c>
      <c r="E13" s="5" t="n">
        <v>578.0</v>
      </c>
      <c r="F13" s="5" t="n">
        <v>1301.0</v>
      </c>
      <c r="G13" s="5" t="n">
        <v>1317.0</v>
      </c>
      <c r="H13" s="5" t="n">
        <v>1000.0</v>
      </c>
      <c r="I13" s="5" t="n">
        <v>383.0</v>
      </c>
      <c r="J13" s="5" t="n">
        <v>245.0</v>
      </c>
      <c r="K13" s="5" t="n">
        <v>159.0</v>
      </c>
      <c r="L13" s="5" t="n">
        <v>97.0</v>
      </c>
      <c r="M13" s="5" t="n">
        <v>3331.0</v>
      </c>
      <c r="N13" s="11" t="n">
        <f si="1" t="shared"/>
        <v>8643.0</v>
      </c>
      <c r="O13" s="5" t="n">
        <v>2253140.0</v>
      </c>
      <c r="P13" s="5" t="n">
        <v>40502.0</v>
      </c>
      <c r="Q13" s="11" t="n">
        <f si="2" t="shared"/>
        <v>5312.0</v>
      </c>
      <c r="R13" s="6" t="n">
        <f si="0" t="shared"/>
        <v>7.624623493975903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81.0</v>
      </c>
      <c r="E14" s="5" t="n">
        <v>87.0</v>
      </c>
      <c r="F14" s="5" t="n">
        <v>164.0</v>
      </c>
      <c r="G14" s="5" t="n">
        <v>190.0</v>
      </c>
      <c r="H14" s="5" t="n">
        <v>400.0</v>
      </c>
      <c r="I14" s="5" t="n">
        <v>244.0</v>
      </c>
      <c r="J14" s="5" t="n">
        <v>360.0</v>
      </c>
      <c r="K14" s="5" t="n">
        <v>163.0</v>
      </c>
      <c r="L14" s="5" t="n">
        <v>122.0</v>
      </c>
      <c r="M14" s="5" t="n">
        <v>3676.0</v>
      </c>
      <c r="N14" s="11" t="n">
        <f si="1" t="shared"/>
        <v>5487.0</v>
      </c>
      <c r="O14" s="5" t="n">
        <v>2845718.0</v>
      </c>
      <c r="P14" s="5" t="n">
        <v>32692.0</v>
      </c>
      <c r="Q14" s="11" t="n">
        <f si="2" t="shared"/>
        <v>1811.0</v>
      </c>
      <c r="R14" s="6" t="n">
        <f si="0" t="shared"/>
        <v>18.05190502484815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26.0</v>
      </c>
      <c r="E15" s="5" t="n">
        <f ref="E15:M15" si="3" t="shared">E16-E9-E10-E11-E12-E13-E14</f>
        <v>21.0</v>
      </c>
      <c r="F15" s="5" t="n">
        <f si="3" t="shared"/>
        <v>43.0</v>
      </c>
      <c r="G15" s="5" t="n">
        <f si="3" t="shared"/>
        <v>60.0</v>
      </c>
      <c r="H15" s="5" t="n">
        <f si="3" t="shared"/>
        <v>205.0</v>
      </c>
      <c r="I15" s="5" t="n">
        <f si="3" t="shared"/>
        <v>88.0</v>
      </c>
      <c r="J15" s="5" t="n">
        <f si="3" t="shared"/>
        <v>46.0</v>
      </c>
      <c r="K15" s="5" t="n">
        <f si="3" t="shared"/>
        <v>29.0</v>
      </c>
      <c r="L15" s="5" t="n">
        <f si="3" t="shared"/>
        <v>19.0</v>
      </c>
      <c r="M15" s="5" t="n">
        <f si="3" t="shared"/>
        <v>244.0</v>
      </c>
      <c r="N15" s="5" t="n">
        <f ref="N15" si="4" t="shared">N16-N9-N10-N11-N12-N13-N14</f>
        <v>781.0</v>
      </c>
      <c r="O15" s="5" t="n">
        <f>O16-O9-O10-O11-O12-O13-O14</f>
        <v>206072.0</v>
      </c>
      <c r="P15" s="5" t="n">
        <f>P16-P9-P10-P11-P12-P13-P14</f>
        <v>6546.0</v>
      </c>
      <c r="Q15" s="11" t="n">
        <f si="2" t="shared"/>
        <v>537.0</v>
      </c>
      <c r="R15" s="6" t="n">
        <f si="0" t="shared"/>
        <v>12.189944134078212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2359.0</v>
      </c>
      <c r="E16" s="5" t="n">
        <v>3672.0</v>
      </c>
      <c r="F16" s="5" t="n">
        <v>7185.0</v>
      </c>
      <c r="G16" s="5" t="n">
        <v>10159.0</v>
      </c>
      <c r="H16" s="5" t="n">
        <v>26924.0</v>
      </c>
      <c r="I16" s="5" t="n">
        <v>6869.0</v>
      </c>
      <c r="J16" s="5" t="n">
        <v>2487.0</v>
      </c>
      <c r="K16" s="5" t="n">
        <v>1103.0</v>
      </c>
      <c r="L16" s="5" t="n">
        <v>559.0</v>
      </c>
      <c r="M16" s="5" t="n">
        <v>15744.0</v>
      </c>
      <c r="N16" s="11" t="n">
        <f ref="N16:N48" si="5" t="shared">SUM(D16:M16)</f>
        <v>77061.0</v>
      </c>
      <c r="O16" s="5" t="n">
        <v>1.2107061E7</v>
      </c>
      <c r="P16" s="5" t="n">
        <v>453322.0</v>
      </c>
      <c r="Q16" s="11" t="n">
        <f si="2" t="shared"/>
        <v>61317.0</v>
      </c>
      <c r="R16" s="6" t="n">
        <f si="0" t="shared"/>
        <v>7.393088376795995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100.0</v>
      </c>
      <c r="E17" s="5" t="n">
        <f ref="E17:M17" si="6" t="shared">E18-E16-E3-E4-E5-E6-E7-E8</f>
        <v>151.0</v>
      </c>
      <c r="F17" s="5" t="n">
        <f si="6" t="shared"/>
        <v>217.0</v>
      </c>
      <c r="G17" s="5" t="n">
        <f si="6" t="shared"/>
        <v>214.0</v>
      </c>
      <c r="H17" s="5" t="n">
        <f si="6" t="shared"/>
        <v>495.0</v>
      </c>
      <c r="I17" s="5" t="n">
        <f si="6" t="shared"/>
        <v>832.0</v>
      </c>
      <c r="J17" s="5" t="n">
        <f si="6" t="shared"/>
        <v>1026.0</v>
      </c>
      <c r="K17" s="5" t="n">
        <f si="6" t="shared"/>
        <v>781.0</v>
      </c>
      <c r="L17" s="5" t="n">
        <f si="6" t="shared"/>
        <v>559.0</v>
      </c>
      <c r="M17" s="5" t="n">
        <f si="6" t="shared"/>
        <v>1641.0</v>
      </c>
      <c r="N17" s="11" t="n">
        <f si="5" t="shared"/>
        <v>6016.0</v>
      </c>
      <c r="O17" s="5" t="n">
        <f>O18-O16-O3-O4-O5-O6-O7-O8</f>
        <v>701707.0</v>
      </c>
      <c r="P17" s="5" t="n">
        <f>P18-P16-P3-P4-P5-P6-P7-P8</f>
        <v>113543.0</v>
      </c>
      <c r="Q17" s="11" t="n">
        <f si="2" t="shared"/>
        <v>4375.0</v>
      </c>
      <c r="R17" s="6" t="n">
        <f si="0" t="shared"/>
        <v>25.952685714285714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13341.0</v>
      </c>
      <c r="E18" s="5" t="n">
        <v>54879.0</v>
      </c>
      <c r="F18" s="5" t="n">
        <v>84803.0</v>
      </c>
      <c r="G18" s="5" t="n">
        <v>53087.0</v>
      </c>
      <c r="H18" s="5" t="n">
        <v>140882.0</v>
      </c>
      <c r="I18" s="5" t="n">
        <v>19617.0</v>
      </c>
      <c r="J18" s="5" t="n">
        <v>9695.0</v>
      </c>
      <c r="K18" s="5" t="n">
        <v>7443.0</v>
      </c>
      <c r="L18" s="5" t="n">
        <v>2510.0</v>
      </c>
      <c r="M18" s="5" t="n">
        <v>22844.0</v>
      </c>
      <c r="N18" s="11" t="n">
        <f si="5" t="shared"/>
        <v>409101.0</v>
      </c>
      <c r="O18" s="5" t="n">
        <v>1.6837703E7</v>
      </c>
      <c r="P18" s="5" t="n">
        <v>2421180.0</v>
      </c>
      <c r="Q18" s="11" t="n">
        <f si="2" t="shared"/>
        <v>386257.0</v>
      </c>
      <c r="R18" s="6" t="n">
        <f si="0" t="shared"/>
        <v>6.268313583960938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657.0</v>
      </c>
      <c r="E19" s="5" t="n">
        <v>764.0</v>
      </c>
      <c r="F19" s="5" t="n">
        <v>876.0</v>
      </c>
      <c r="G19" s="5" t="n">
        <v>589.0</v>
      </c>
      <c r="H19" s="5" t="n">
        <v>919.0</v>
      </c>
      <c r="I19" s="5" t="n">
        <v>842.0</v>
      </c>
      <c r="J19" s="5" t="n">
        <v>636.0</v>
      </c>
      <c r="K19" s="5" t="n">
        <v>162.0</v>
      </c>
      <c r="L19" s="5" t="n">
        <v>51.0</v>
      </c>
      <c r="M19" s="5" t="n">
        <v>142.0</v>
      </c>
      <c r="N19" s="11" t="n">
        <f si="5" t="shared"/>
        <v>5638.0</v>
      </c>
      <c r="O19" s="5" t="n">
        <v>83762.0</v>
      </c>
      <c r="P19" s="5" t="n">
        <v>47647.0</v>
      </c>
      <c r="Q19" s="11" t="n">
        <f si="2" t="shared"/>
        <v>5496.0</v>
      </c>
      <c r="R19" s="6" t="n">
        <f si="0" t="shared"/>
        <v>8.669395924308589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3379.0</v>
      </c>
      <c r="E20" s="5" t="n">
        <v>3732.0</v>
      </c>
      <c r="F20" s="5" t="n">
        <v>4014.0</v>
      </c>
      <c r="G20" s="5" t="n">
        <v>3085.0</v>
      </c>
      <c r="H20" s="5" t="n">
        <v>6514.0</v>
      </c>
      <c r="I20" s="5" t="n">
        <v>6385.0</v>
      </c>
      <c r="J20" s="5" t="n">
        <v>3709.0</v>
      </c>
      <c r="K20" s="5" t="n">
        <v>1248.0</v>
      </c>
      <c r="L20" s="5" t="n">
        <v>350.0</v>
      </c>
      <c r="M20" s="5" t="n">
        <v>631.0</v>
      </c>
      <c r="N20" s="11" t="n">
        <f si="5" t="shared"/>
        <v>33047.0</v>
      </c>
      <c r="O20" s="5" t="n">
        <v>508321.0</v>
      </c>
      <c r="P20" s="5" t="n">
        <v>309056.0</v>
      </c>
      <c r="Q20" s="11" t="n">
        <f si="2" t="shared"/>
        <v>32416.0</v>
      </c>
      <c r="R20" s="6" t="n">
        <f si="0" t="shared"/>
        <v>9.53405725567621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14.0</v>
      </c>
      <c r="E21" s="5" t="n">
        <v>16.0</v>
      </c>
      <c r="F21" s="5" t="n">
        <v>15.0</v>
      </c>
      <c r="G21" s="5" t="n">
        <v>35.0</v>
      </c>
      <c r="H21" s="5" t="n">
        <v>64.0</v>
      </c>
      <c r="I21" s="5" t="n">
        <v>42.0</v>
      </c>
      <c r="J21" s="5" t="n">
        <v>2.0</v>
      </c>
      <c r="K21" s="5" t="n">
        <v>0.0</v>
      </c>
      <c r="L21" s="5" t="n">
        <v>0.0</v>
      </c>
      <c r="M21" s="5" t="n">
        <v>2.0</v>
      </c>
      <c r="N21" s="11" t="n">
        <f si="5" t="shared"/>
        <v>190.0</v>
      </c>
      <c r="O21" s="5" t="n">
        <v>2224.0</v>
      </c>
      <c r="P21" s="5" t="n">
        <v>1103.0</v>
      </c>
      <c r="Q21" s="11" t="n">
        <f si="2" t="shared"/>
        <v>188.0</v>
      </c>
      <c r="R21" s="6" t="n">
        <f si="0" t="shared"/>
        <v>5.867021276595745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25.0</v>
      </c>
      <c r="E22" s="5" t="n">
        <v>35.0</v>
      </c>
      <c r="F22" s="5" t="n">
        <v>59.0</v>
      </c>
      <c r="G22" s="5" t="n">
        <v>45.0</v>
      </c>
      <c r="H22" s="5" t="n">
        <v>71.0</v>
      </c>
      <c r="I22" s="5" t="n">
        <v>64.0</v>
      </c>
      <c r="J22" s="5" t="n">
        <v>16.0</v>
      </c>
      <c r="K22" s="5" t="n">
        <v>13.0</v>
      </c>
      <c r="L22" s="5" t="n">
        <v>6.0</v>
      </c>
      <c r="M22" s="5" t="n">
        <v>14.0</v>
      </c>
      <c r="N22" s="11" t="n">
        <f si="5" t="shared"/>
        <v>348.0</v>
      </c>
      <c r="O22" s="5" t="n">
        <v>5412.0</v>
      </c>
      <c r="P22" s="5" t="n">
        <v>2968.0</v>
      </c>
      <c r="Q22" s="11" t="n">
        <f si="2" t="shared"/>
        <v>334.0</v>
      </c>
      <c r="R22" s="6" t="n">
        <f si="0" t="shared"/>
        <v>8.886227544910179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12.0</v>
      </c>
      <c r="E23" s="5" t="n">
        <v>6.0</v>
      </c>
      <c r="F23" s="5" t="n">
        <v>13.0</v>
      </c>
      <c r="G23" s="5" t="n">
        <v>7.0</v>
      </c>
      <c r="H23" s="5" t="n">
        <v>24.0</v>
      </c>
      <c r="I23" s="5" t="n">
        <v>23.0</v>
      </c>
      <c r="J23" s="5" t="n">
        <v>20.0</v>
      </c>
      <c r="K23" s="5" t="n">
        <v>9.0</v>
      </c>
      <c r="L23" s="5" t="n">
        <v>10.0</v>
      </c>
      <c r="M23" s="5" t="n">
        <v>11.0</v>
      </c>
      <c r="N23" s="11" t="n">
        <f si="5" t="shared"/>
        <v>135.0</v>
      </c>
      <c r="O23" s="5" t="n">
        <v>3687.0</v>
      </c>
      <c r="P23" s="5" t="n">
        <v>2174.0</v>
      </c>
      <c r="Q23" s="11" t="n">
        <f si="2" t="shared"/>
        <v>124.0</v>
      </c>
      <c r="R23" s="6" t="n">
        <f si="0" t="shared"/>
        <v>17.532258064516128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31.0</v>
      </c>
      <c r="E24" s="5" t="n">
        <f ref="E24:M24" si="7" t="shared">E25-E19-E20-E21-E22-E23</f>
        <v>46.0</v>
      </c>
      <c r="F24" s="5" t="n">
        <f si="7" t="shared"/>
        <v>48.0</v>
      </c>
      <c r="G24" s="5" t="n">
        <f si="7" t="shared"/>
        <v>43.0</v>
      </c>
      <c r="H24" s="5" t="n">
        <f si="7" t="shared"/>
        <v>122.0</v>
      </c>
      <c r="I24" s="5" t="n">
        <f si="7" t="shared"/>
        <v>116.0</v>
      </c>
      <c r="J24" s="5" t="n">
        <f si="7" t="shared"/>
        <v>62.0</v>
      </c>
      <c r="K24" s="5" t="n">
        <f si="7" t="shared"/>
        <v>25.0</v>
      </c>
      <c r="L24" s="5" t="n">
        <f si="7" t="shared"/>
        <v>18.0</v>
      </c>
      <c r="M24" s="5" t="n">
        <f si="7" t="shared"/>
        <v>30.0</v>
      </c>
      <c r="N24" s="11" t="n">
        <f si="5" t="shared"/>
        <v>541.0</v>
      </c>
      <c r="O24" s="5" t="n">
        <f>O25-O19-O20-O21-O22-O23</f>
        <v>19844.0</v>
      </c>
      <c r="P24" s="5" t="n">
        <f>P25-P19-P20-P21-P22-P23</f>
        <v>6111.0</v>
      </c>
      <c r="Q24" s="11" t="n">
        <f si="2" t="shared"/>
        <v>511.0</v>
      </c>
      <c r="R24" s="6" t="n">
        <f si="0" t="shared"/>
        <v>11.95890410958904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4118.0</v>
      </c>
      <c r="E25" s="5" t="n">
        <v>4599.0</v>
      </c>
      <c r="F25" s="5" t="n">
        <v>5025.0</v>
      </c>
      <c r="G25" s="5" t="n">
        <v>3804.0</v>
      </c>
      <c r="H25" s="5" t="n">
        <v>7714.0</v>
      </c>
      <c r="I25" s="5" t="n">
        <v>7472.0</v>
      </c>
      <c r="J25" s="5" t="n">
        <v>4445.0</v>
      </c>
      <c r="K25" s="5" t="n">
        <v>1457.0</v>
      </c>
      <c r="L25" s="5" t="n">
        <v>435.0</v>
      </c>
      <c r="M25" s="5" t="n">
        <v>830.0</v>
      </c>
      <c r="N25" s="11" t="n">
        <f si="5" t="shared"/>
        <v>39899.0</v>
      </c>
      <c r="O25" s="5" t="n">
        <v>623250.0</v>
      </c>
      <c r="P25" s="5" t="n">
        <v>369059.0</v>
      </c>
      <c r="Q25" s="11" t="n">
        <f si="2" t="shared"/>
        <v>39069.0</v>
      </c>
      <c r="R25" s="6" t="n">
        <f si="0" t="shared"/>
        <v>9.44633852926873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63.0</v>
      </c>
      <c r="E26" s="5" t="n">
        <v>74.0</v>
      </c>
      <c r="F26" s="5" t="n">
        <v>57.0</v>
      </c>
      <c r="G26" s="5" t="n">
        <v>50.0</v>
      </c>
      <c r="H26" s="5" t="n">
        <v>99.0</v>
      </c>
      <c r="I26" s="5" t="n">
        <v>72.0</v>
      </c>
      <c r="J26" s="5" t="n">
        <v>18.0</v>
      </c>
      <c r="K26" s="5" t="n">
        <v>4.0</v>
      </c>
      <c r="L26" s="5" t="n">
        <v>6.0</v>
      </c>
      <c r="M26" s="5" t="n">
        <v>4.0</v>
      </c>
      <c r="N26" s="11" t="n">
        <f si="5" t="shared"/>
        <v>447.0</v>
      </c>
      <c r="O26" s="5" t="n">
        <v>3847.0</v>
      </c>
      <c r="P26" s="5" t="n">
        <v>3007.0</v>
      </c>
      <c r="Q26" s="11" t="n">
        <f si="2" t="shared"/>
        <v>443.0</v>
      </c>
      <c r="R26" s="6" t="n">
        <f si="0" t="shared"/>
        <v>6.787810383747178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257.0</v>
      </c>
      <c r="E27" s="5" t="n">
        <v>318.0</v>
      </c>
      <c r="F27" s="5" t="n">
        <v>367.0</v>
      </c>
      <c r="G27" s="5" t="n">
        <v>231.0</v>
      </c>
      <c r="H27" s="5" t="n">
        <v>521.0</v>
      </c>
      <c r="I27" s="5" t="n">
        <v>418.0</v>
      </c>
      <c r="J27" s="5" t="n">
        <v>247.0</v>
      </c>
      <c r="K27" s="5" t="n">
        <v>91.0</v>
      </c>
      <c r="L27" s="5" t="n">
        <v>30.0</v>
      </c>
      <c r="M27" s="5" t="n">
        <v>25.0</v>
      </c>
      <c r="N27" s="11" t="n">
        <f si="5" t="shared"/>
        <v>2505.0</v>
      </c>
      <c r="O27" s="5" t="n">
        <v>34206.0</v>
      </c>
      <c r="P27" s="5" t="n">
        <v>22333.0</v>
      </c>
      <c r="Q27" s="11" t="n">
        <f si="2" t="shared"/>
        <v>2480.0</v>
      </c>
      <c r="R27" s="6" t="n">
        <f si="0" t="shared"/>
        <v>9.005241935483872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773.0</v>
      </c>
      <c r="E28" s="5" t="n">
        <v>682.0</v>
      </c>
      <c r="F28" s="5" t="n">
        <v>683.0</v>
      </c>
      <c r="G28" s="5" t="n">
        <v>521.0</v>
      </c>
      <c r="H28" s="5" t="n">
        <v>788.0</v>
      </c>
      <c r="I28" s="5" t="n">
        <v>818.0</v>
      </c>
      <c r="J28" s="5" t="n">
        <v>455.0</v>
      </c>
      <c r="K28" s="5" t="n">
        <v>110.0</v>
      </c>
      <c r="L28" s="5" t="n">
        <v>49.0</v>
      </c>
      <c r="M28" s="5" t="n">
        <v>63.0</v>
      </c>
      <c r="N28" s="11" t="n">
        <f si="5" t="shared"/>
        <v>4942.0</v>
      </c>
      <c r="O28" s="5" t="n">
        <v>56002.0</v>
      </c>
      <c r="P28" s="5" t="n">
        <v>38120.0</v>
      </c>
      <c r="Q28" s="11" t="n">
        <f si="2" t="shared"/>
        <v>4879.0</v>
      </c>
      <c r="R28" s="6" t="n">
        <f si="0" t="shared"/>
        <v>7.813076450092232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170.0</v>
      </c>
      <c r="E29" s="5" t="n">
        <v>223.0</v>
      </c>
      <c r="F29" s="5" t="n">
        <v>226.0</v>
      </c>
      <c r="G29" s="5" t="n">
        <v>172.0</v>
      </c>
      <c r="H29" s="5" t="n">
        <v>261.0</v>
      </c>
      <c r="I29" s="5" t="n">
        <v>166.0</v>
      </c>
      <c r="J29" s="5" t="n">
        <v>67.0</v>
      </c>
      <c r="K29" s="5" t="n">
        <v>29.0</v>
      </c>
      <c r="L29" s="5" t="n">
        <v>13.0</v>
      </c>
      <c r="M29" s="5" t="n">
        <v>19.0</v>
      </c>
      <c r="N29" s="11" t="n">
        <f si="5" t="shared"/>
        <v>1346.0</v>
      </c>
      <c r="O29" s="5" t="n">
        <v>12021.0</v>
      </c>
      <c r="P29" s="5" t="n">
        <v>8914.0</v>
      </c>
      <c r="Q29" s="11" t="n">
        <f si="2" t="shared"/>
        <v>1327.0</v>
      </c>
      <c r="R29" s="6" t="n">
        <f si="0" t="shared"/>
        <v>6.717407686510927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162.0</v>
      </c>
      <c r="E30" s="5" t="n">
        <v>206.0</v>
      </c>
      <c r="F30" s="5" t="n">
        <v>217.0</v>
      </c>
      <c r="G30" s="5" t="n">
        <v>185.0</v>
      </c>
      <c r="H30" s="5" t="n">
        <v>248.0</v>
      </c>
      <c r="I30" s="5" t="n">
        <v>142.0</v>
      </c>
      <c r="J30" s="5" t="n">
        <v>75.0</v>
      </c>
      <c r="K30" s="5" t="n">
        <v>25.0</v>
      </c>
      <c r="L30" s="5" t="n">
        <v>3.0</v>
      </c>
      <c r="M30" s="5" t="n">
        <v>12.0</v>
      </c>
      <c r="N30" s="11" t="n">
        <f si="5" t="shared"/>
        <v>1275.0</v>
      </c>
      <c r="O30" s="5" t="n">
        <v>10617.0</v>
      </c>
      <c r="P30" s="5" t="n">
        <v>7913.0</v>
      </c>
      <c r="Q30" s="11" t="n">
        <f si="2" t="shared"/>
        <v>1263.0</v>
      </c>
      <c r="R30" s="6" t="n">
        <f si="0" t="shared"/>
        <v>6.265241488519398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116.0</v>
      </c>
      <c r="E31" s="5" t="n">
        <v>93.0</v>
      </c>
      <c r="F31" s="5" t="n">
        <v>89.0</v>
      </c>
      <c r="G31" s="5" t="n">
        <v>83.0</v>
      </c>
      <c r="H31" s="5" t="n">
        <v>129.0</v>
      </c>
      <c r="I31" s="5" t="n">
        <v>74.0</v>
      </c>
      <c r="J31" s="5" t="n">
        <v>51.0</v>
      </c>
      <c r="K31" s="5" t="n">
        <v>12.0</v>
      </c>
      <c r="L31" s="5" t="n">
        <v>9.0</v>
      </c>
      <c r="M31" s="5" t="n">
        <v>5.0</v>
      </c>
      <c r="N31" s="11" t="n">
        <f si="5" t="shared"/>
        <v>661.0</v>
      </c>
      <c r="O31" s="5" t="n">
        <v>5374.0</v>
      </c>
      <c r="P31" s="5" t="n">
        <v>4759.0</v>
      </c>
      <c r="Q31" s="11" t="n">
        <f si="2" t="shared"/>
        <v>656.0</v>
      </c>
      <c r="R31" s="6" t="n">
        <f si="0" t="shared"/>
        <v>7.254573170731708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64.0</v>
      </c>
      <c r="E32" s="5" t="n">
        <v>117.0</v>
      </c>
      <c r="F32" s="5" t="n">
        <v>132.0</v>
      </c>
      <c r="G32" s="5" t="n">
        <v>81.0</v>
      </c>
      <c r="H32" s="5" t="n">
        <v>126.0</v>
      </c>
      <c r="I32" s="5" t="n">
        <v>86.0</v>
      </c>
      <c r="J32" s="5" t="n">
        <v>42.0</v>
      </c>
      <c r="K32" s="5" t="n">
        <v>13.0</v>
      </c>
      <c r="L32" s="5" t="n">
        <v>12.0</v>
      </c>
      <c r="M32" s="5" t="n">
        <v>13.0</v>
      </c>
      <c r="N32" s="11" t="n">
        <f si="5" t="shared"/>
        <v>686.0</v>
      </c>
      <c r="O32" s="5" t="n">
        <v>7812.0</v>
      </c>
      <c r="P32" s="5" t="n">
        <v>5069.0</v>
      </c>
      <c r="Q32" s="11" t="n">
        <f si="2" t="shared"/>
        <v>673.0</v>
      </c>
      <c r="R32" s="6" t="n">
        <f si="0" t="shared"/>
        <v>7.531946508172362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700.0</v>
      </c>
      <c r="E33" s="5" t="n">
        <v>933.0</v>
      </c>
      <c r="F33" s="5" t="n">
        <v>646.0</v>
      </c>
      <c r="G33" s="5" t="n">
        <v>499.0</v>
      </c>
      <c r="H33" s="5" t="n">
        <v>677.0</v>
      </c>
      <c r="I33" s="5" t="n">
        <v>447.0</v>
      </c>
      <c r="J33" s="5" t="n">
        <v>189.0</v>
      </c>
      <c r="K33" s="5" t="n">
        <v>103.0</v>
      </c>
      <c r="L33" s="5" t="n">
        <v>85.0</v>
      </c>
      <c r="M33" s="5" t="n">
        <v>78.0</v>
      </c>
      <c r="N33" s="11" t="n">
        <f si="5" t="shared"/>
        <v>4357.0</v>
      </c>
      <c r="O33" s="5" t="n">
        <v>55436.0</v>
      </c>
      <c r="P33" s="5" t="n">
        <v>30374.0</v>
      </c>
      <c r="Q33" s="11" t="n">
        <f si="2" t="shared"/>
        <v>4279.0</v>
      </c>
      <c r="R33" s="6" t="n">
        <f si="0" t="shared"/>
        <v>7.098387473708811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68.0</v>
      </c>
      <c r="E34" s="5" t="n">
        <v>64.0</v>
      </c>
      <c r="F34" s="5" t="n">
        <v>59.0</v>
      </c>
      <c r="G34" s="5" t="n">
        <v>41.0</v>
      </c>
      <c r="H34" s="5" t="n">
        <v>58.0</v>
      </c>
      <c r="I34" s="5" t="n">
        <v>79.0</v>
      </c>
      <c r="J34" s="5" t="n">
        <v>41.0</v>
      </c>
      <c r="K34" s="5" t="n">
        <v>14.0</v>
      </c>
      <c r="L34" s="5" t="n">
        <v>1.0</v>
      </c>
      <c r="M34" s="5" t="n">
        <v>7.0</v>
      </c>
      <c r="N34" s="11" t="n">
        <f si="5" t="shared"/>
        <v>432.0</v>
      </c>
      <c r="O34" s="5" t="n">
        <v>4347.0</v>
      </c>
      <c r="P34" s="5" t="n">
        <v>3315.0</v>
      </c>
      <c r="Q34" s="11" t="n">
        <f si="2" t="shared"/>
        <v>425.0</v>
      </c>
      <c r="R34" s="6" t="n">
        <f si="0" t="shared"/>
        <v>7.8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41.0</v>
      </c>
      <c r="E35" s="5" t="n">
        <v>18.0</v>
      </c>
      <c r="F35" s="5" t="n">
        <v>4.0</v>
      </c>
      <c r="G35" s="5" t="n">
        <v>5.0</v>
      </c>
      <c r="H35" s="5" t="n">
        <v>36.0</v>
      </c>
      <c r="I35" s="5" t="n">
        <v>15.0</v>
      </c>
      <c r="J35" s="5" t="n">
        <v>2.0</v>
      </c>
      <c r="K35" s="5" t="n">
        <v>0.0</v>
      </c>
      <c r="L35" s="5" t="n">
        <v>0.0</v>
      </c>
      <c r="M35" s="5" t="n">
        <v>0.0</v>
      </c>
      <c r="N35" s="11" t="n">
        <f si="5" t="shared"/>
        <v>121.0</v>
      </c>
      <c r="O35" s="5" t="n">
        <v>503.0</v>
      </c>
      <c r="P35" s="5" t="n">
        <v>503.0</v>
      </c>
      <c r="Q35" s="11" t="n">
        <f si="2" t="shared"/>
        <v>121.0</v>
      </c>
      <c r="R35" s="6" t="n">
        <f si="0" t="shared"/>
        <v>4.1570247933884295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53.0</v>
      </c>
      <c r="E36" s="5" t="n">
        <v>115.0</v>
      </c>
      <c r="F36" s="5" t="n">
        <v>85.0</v>
      </c>
      <c r="G36" s="5" t="n">
        <v>57.0</v>
      </c>
      <c r="H36" s="5" t="n">
        <v>102.0</v>
      </c>
      <c r="I36" s="5" t="n">
        <v>82.0</v>
      </c>
      <c r="J36" s="5" t="n">
        <v>46.0</v>
      </c>
      <c r="K36" s="5" t="n">
        <v>22.0</v>
      </c>
      <c r="L36" s="5" t="n">
        <v>6.0</v>
      </c>
      <c r="M36" s="5" t="n">
        <v>4.0</v>
      </c>
      <c r="N36" s="11" t="n">
        <f si="5" t="shared"/>
        <v>572.0</v>
      </c>
      <c r="O36" s="5" t="n">
        <v>5602.0</v>
      </c>
      <c r="P36" s="5" t="n">
        <v>4824.0</v>
      </c>
      <c r="Q36" s="11" t="n">
        <f si="2" t="shared"/>
        <v>568.0</v>
      </c>
      <c r="R36" s="6" t="n">
        <f si="0" t="shared"/>
        <v>8.492957746478874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37.0</v>
      </c>
      <c r="E37" s="5" t="n">
        <v>28.0</v>
      </c>
      <c r="F37" s="5" t="n">
        <v>40.0</v>
      </c>
      <c r="G37" s="5" t="n">
        <v>59.0</v>
      </c>
      <c r="H37" s="5" t="n">
        <v>77.0</v>
      </c>
      <c r="I37" s="5" t="n">
        <v>61.0</v>
      </c>
      <c r="J37" s="5" t="n">
        <v>22.0</v>
      </c>
      <c r="K37" s="5" t="n">
        <v>6.0</v>
      </c>
      <c r="L37" s="5" t="n">
        <v>7.0</v>
      </c>
      <c r="M37" s="5" t="n">
        <v>18.0</v>
      </c>
      <c r="N37" s="11" t="n">
        <f si="5" t="shared"/>
        <v>355.0</v>
      </c>
      <c r="O37" s="5" t="n">
        <v>7657.0</v>
      </c>
      <c r="P37" s="5" t="n">
        <v>2802.0</v>
      </c>
      <c r="Q37" s="11" t="n">
        <f si="2" t="shared"/>
        <v>337.0</v>
      </c>
      <c r="R37" s="6" t="n">
        <f si="0" t="shared"/>
        <v>8.31454005934718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341.0</v>
      </c>
      <c r="E38" s="5" t="n">
        <f ref="E38:M38" si="8" t="shared">E39-E26-E27-E28-E29-E30-E31-E32-E33-E34-E35-E36-E37</f>
        <v>362.0</v>
      </c>
      <c r="F38" s="5" t="n">
        <f si="8" t="shared"/>
        <v>415.0</v>
      </c>
      <c r="G38" s="5" t="n">
        <f si="8" t="shared"/>
        <v>295.0</v>
      </c>
      <c r="H38" s="5" t="n">
        <f si="8" t="shared"/>
        <v>476.0</v>
      </c>
      <c r="I38" s="5" t="n">
        <f si="8" t="shared"/>
        <v>329.0</v>
      </c>
      <c r="J38" s="5" t="n">
        <f si="8" t="shared"/>
        <v>141.0</v>
      </c>
      <c r="K38" s="5" t="n">
        <f si="8" t="shared"/>
        <v>55.0</v>
      </c>
      <c r="L38" s="5" t="n">
        <f si="8" t="shared"/>
        <v>27.0</v>
      </c>
      <c r="M38" s="5" t="n">
        <f si="8" t="shared"/>
        <v>56.0</v>
      </c>
      <c r="N38" s="11" t="n">
        <f si="5" t="shared"/>
        <v>2497.0</v>
      </c>
      <c r="O38" s="5" t="n">
        <f>O39-O26-O27-O28-O29-O30-O31-O32-O33-O34-O35-O36-O37</f>
        <v>32522.0</v>
      </c>
      <c r="P38" s="5" t="n">
        <f>P39-P26-P27-P28-P29-P30-P31-P32-P33-P34-P35-P36-P37</f>
        <v>17209.0</v>
      </c>
      <c r="Q38" s="11" t="n">
        <f si="2" t="shared"/>
        <v>2441.0</v>
      </c>
      <c r="R38" s="6" t="n">
        <f si="0" t="shared"/>
        <v>7.049979516591561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2845.0</v>
      </c>
      <c r="E39" s="5" t="n">
        <v>3233.0</v>
      </c>
      <c r="F39" s="5" t="n">
        <v>3020.0</v>
      </c>
      <c r="G39" s="5" t="n">
        <v>2279.0</v>
      </c>
      <c r="H39" s="5" t="n">
        <v>3598.0</v>
      </c>
      <c r="I39" s="5" t="n">
        <v>2789.0</v>
      </c>
      <c r="J39" s="5" t="n">
        <v>1396.0</v>
      </c>
      <c r="K39" s="5" t="n">
        <v>484.0</v>
      </c>
      <c r="L39" s="5" t="n">
        <v>248.0</v>
      </c>
      <c r="M39" s="5" t="n">
        <v>304.0</v>
      </c>
      <c r="N39" s="11" t="n">
        <f si="5" t="shared"/>
        <v>20196.0</v>
      </c>
      <c r="O39" s="5" t="n">
        <v>235946.0</v>
      </c>
      <c r="P39" s="5" t="n">
        <v>149142.0</v>
      </c>
      <c r="Q39" s="11" t="n">
        <f si="2" t="shared"/>
        <v>19892.0</v>
      </c>
      <c r="R39" s="6" t="n">
        <f si="0" t="shared"/>
        <v>7.497586969636035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492.0</v>
      </c>
      <c r="E40" s="5" t="n">
        <v>787.0</v>
      </c>
      <c r="F40" s="5" t="n">
        <v>846.0</v>
      </c>
      <c r="G40" s="5" t="n">
        <v>553.0</v>
      </c>
      <c r="H40" s="5" t="n">
        <v>867.0</v>
      </c>
      <c r="I40" s="5" t="n">
        <v>745.0</v>
      </c>
      <c r="J40" s="5" t="n">
        <v>400.0</v>
      </c>
      <c r="K40" s="5" t="n">
        <v>80.0</v>
      </c>
      <c r="L40" s="5" t="n">
        <v>49.0</v>
      </c>
      <c r="M40" s="5" t="n">
        <v>52.0</v>
      </c>
      <c r="N40" s="11" t="n">
        <f si="5" t="shared"/>
        <v>4871.0</v>
      </c>
      <c r="O40" s="5" t="n">
        <v>48177.0</v>
      </c>
      <c r="P40" s="5" t="n">
        <v>36128.0</v>
      </c>
      <c r="Q40" s="11" t="n">
        <f si="2" t="shared"/>
        <v>4819.0</v>
      </c>
      <c r="R40" s="6" t="n">
        <f si="0" t="shared"/>
        <v>7.496991076986927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72.0</v>
      </c>
      <c r="E41" s="5" t="n">
        <v>72.0</v>
      </c>
      <c r="F41" s="5" t="n">
        <v>92.0</v>
      </c>
      <c r="G41" s="5" t="n">
        <v>88.0</v>
      </c>
      <c r="H41" s="5" t="n">
        <v>145.0</v>
      </c>
      <c r="I41" s="5" t="n">
        <v>105.0</v>
      </c>
      <c r="J41" s="5" t="n">
        <v>66.0</v>
      </c>
      <c r="K41" s="5" t="n">
        <v>34.0</v>
      </c>
      <c r="L41" s="5" t="n">
        <v>17.0</v>
      </c>
      <c r="M41" s="5" t="n">
        <v>18.0</v>
      </c>
      <c r="N41" s="11" t="n">
        <f si="5" t="shared"/>
        <v>709.0</v>
      </c>
      <c r="O41" s="5" t="n">
        <v>13341.0</v>
      </c>
      <c r="P41" s="5" t="n">
        <v>7102.0</v>
      </c>
      <c r="Q41" s="11" t="n">
        <f si="2" t="shared"/>
        <v>691.0</v>
      </c>
      <c r="R41" s="6" t="n">
        <f si="0" t="shared"/>
        <v>10.277858176555716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2.0</v>
      </c>
      <c r="E42" s="5" t="n">
        <f ref="E42:M42" si="9" t="shared">E43-E40-E41</f>
        <v>18.0</v>
      </c>
      <c r="F42" s="5" t="n">
        <f si="9" t="shared"/>
        <v>19.0</v>
      </c>
      <c r="G42" s="5" t="n">
        <f si="9" t="shared"/>
        <v>12.0</v>
      </c>
      <c r="H42" s="5" t="n">
        <f si="9" t="shared"/>
        <v>8.0</v>
      </c>
      <c r="I42" s="5" t="n">
        <f si="9" t="shared"/>
        <v>8.0</v>
      </c>
      <c r="J42" s="5" t="n">
        <f si="9" t="shared"/>
        <v>8.0</v>
      </c>
      <c r="K42" s="5" t="n">
        <f si="9" t="shared"/>
        <v>4.0</v>
      </c>
      <c r="L42" s="5" t="n">
        <f si="9" t="shared"/>
        <v>1.0</v>
      </c>
      <c r="M42" s="5" t="n">
        <f si="9" t="shared"/>
        <v>7.0</v>
      </c>
      <c r="N42" s="11" t="n">
        <f si="5" t="shared"/>
        <v>87.0</v>
      </c>
      <c r="O42" s="5" t="n">
        <f>O43-O40-O41</f>
        <v>3032.0</v>
      </c>
      <c r="P42" s="5" t="n">
        <f>P43-P40-P41</f>
        <v>740.0</v>
      </c>
      <c r="Q42" s="11" t="n">
        <f si="2" t="shared"/>
        <v>80.0</v>
      </c>
      <c r="R42" s="6" t="n">
        <f si="0" t="shared"/>
        <v>9.25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566.0</v>
      </c>
      <c r="E43" s="5" t="n">
        <v>877.0</v>
      </c>
      <c r="F43" s="5" t="n">
        <v>957.0</v>
      </c>
      <c r="G43" s="5" t="n">
        <v>653.0</v>
      </c>
      <c r="H43" s="5" t="n">
        <v>1020.0</v>
      </c>
      <c r="I43" s="5" t="n">
        <v>858.0</v>
      </c>
      <c r="J43" s="5" t="n">
        <v>474.0</v>
      </c>
      <c r="K43" s="5" t="n">
        <v>118.0</v>
      </c>
      <c r="L43" s="5" t="n">
        <v>67.0</v>
      </c>
      <c r="M43" s="5" t="n">
        <v>77.0</v>
      </c>
      <c r="N43" s="11" t="n">
        <f si="5" t="shared"/>
        <v>5667.0</v>
      </c>
      <c r="O43" s="5" t="n">
        <v>64550.0</v>
      </c>
      <c r="P43" s="5" t="n">
        <v>43970.0</v>
      </c>
      <c r="Q43" s="11" t="n">
        <f si="2" t="shared"/>
        <v>5590.0</v>
      </c>
      <c r="R43" s="6" t="n">
        <f si="0" t="shared"/>
        <v>7.8658318425760285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23.0</v>
      </c>
      <c r="E44" s="8" t="n">
        <v>44.0</v>
      </c>
      <c r="F44" s="8" t="n">
        <v>34.0</v>
      </c>
      <c r="G44" s="8" t="n">
        <v>36.0</v>
      </c>
      <c r="H44" s="8" t="n">
        <v>38.0</v>
      </c>
      <c r="I44" s="8" t="n">
        <v>60.0</v>
      </c>
      <c r="J44" s="8" t="n">
        <v>27.0</v>
      </c>
      <c r="K44" s="8" t="n">
        <v>20.0</v>
      </c>
      <c r="L44" s="8" t="n">
        <v>13.0</v>
      </c>
      <c r="M44" s="8" t="n">
        <v>28.0</v>
      </c>
      <c r="N44" s="11" t="n">
        <f si="5" t="shared"/>
        <v>323.0</v>
      </c>
      <c r="O44" s="8" t="n">
        <v>16165.0</v>
      </c>
      <c r="P44" s="8" t="n">
        <v>3832.0</v>
      </c>
      <c r="Q44" s="11" t="n">
        <f si="2" t="shared"/>
        <v>295.0</v>
      </c>
      <c r="R44" s="6" t="n">
        <f si="0" t="shared"/>
        <v>12.989830508474576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6.0</v>
      </c>
      <c r="E45" s="8" t="n">
        <f ref="E45:M45" si="10" t="shared">E46-E44</f>
        <v>27.0</v>
      </c>
      <c r="F45" s="8" t="n">
        <f si="10" t="shared"/>
        <v>61.0</v>
      </c>
      <c r="G45" s="8" t="n">
        <f si="10" t="shared"/>
        <v>52.0</v>
      </c>
      <c r="H45" s="8" t="n">
        <f si="10" t="shared"/>
        <v>143.0</v>
      </c>
      <c r="I45" s="8" t="n">
        <f si="10" t="shared"/>
        <v>98.0</v>
      </c>
      <c r="J45" s="8" t="n">
        <f si="10" t="shared"/>
        <v>40.0</v>
      </c>
      <c r="K45" s="8" t="n">
        <f si="10" t="shared"/>
        <v>3.0</v>
      </c>
      <c r="L45" s="8" t="n">
        <f si="10" t="shared"/>
        <v>6.0</v>
      </c>
      <c r="M45" s="8" t="n">
        <f si="10" t="shared"/>
        <v>23.0</v>
      </c>
      <c r="N45" s="11" t="n">
        <f si="5" t="shared"/>
        <v>459.0</v>
      </c>
      <c r="O45" s="8" t="n">
        <f>O46-O44</f>
        <v>21808.0</v>
      </c>
      <c r="P45" s="8" t="n">
        <f>P46-P44</f>
        <v>3890.0</v>
      </c>
      <c r="Q45" s="11" t="n">
        <f si="2" t="shared"/>
        <v>436.0</v>
      </c>
      <c r="R45" s="6" t="n">
        <f si="0" t="shared"/>
        <v>8.922018348623853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29.0</v>
      </c>
      <c r="E46" s="8" t="n">
        <v>71.0</v>
      </c>
      <c r="F46" s="8" t="n">
        <v>95.0</v>
      </c>
      <c r="G46" s="8" t="n">
        <v>88.0</v>
      </c>
      <c r="H46" s="8" t="n">
        <v>181.0</v>
      </c>
      <c r="I46" s="8" t="n">
        <v>158.0</v>
      </c>
      <c r="J46" s="8" t="n">
        <v>67.0</v>
      </c>
      <c r="K46" s="8" t="n">
        <v>23.0</v>
      </c>
      <c r="L46" s="8" t="n">
        <v>19.0</v>
      </c>
      <c r="M46" s="8" t="n">
        <v>51.0</v>
      </c>
      <c r="N46" s="11" t="n">
        <f si="5" t="shared"/>
        <v>782.0</v>
      </c>
      <c r="O46" s="8" t="n">
        <v>37973.0</v>
      </c>
      <c r="P46" s="8" t="n">
        <v>7722.0</v>
      </c>
      <c r="Q46" s="11" t="n">
        <f si="2" t="shared"/>
        <v>731.0</v>
      </c>
      <c r="R46" s="6" t="n">
        <f si="0" t="shared"/>
        <v>10.563611491108071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122.0</v>
      </c>
      <c r="E47" s="5" t="n">
        <v>189.0</v>
      </c>
      <c r="F47" s="5" t="n">
        <v>315.0</v>
      </c>
      <c r="G47" s="5" t="n">
        <v>178.0</v>
      </c>
      <c r="H47" s="5" t="n">
        <v>200.0</v>
      </c>
      <c r="I47" s="5" t="n">
        <v>255.0</v>
      </c>
      <c r="J47" s="5" t="n">
        <v>126.0</v>
      </c>
      <c r="K47" s="5" t="n">
        <v>58.0</v>
      </c>
      <c r="L47" s="5" t="n">
        <v>140.0</v>
      </c>
      <c r="M47" s="5" t="n">
        <v>52.0</v>
      </c>
      <c r="N47" s="11" t="n">
        <f si="5" t="shared"/>
        <v>1635.0</v>
      </c>
      <c r="O47" s="5" t="n">
        <v>43959.0</v>
      </c>
      <c r="P47" s="5" t="n">
        <v>20310.0</v>
      </c>
      <c r="Q47" s="11" t="n">
        <f si="2" t="shared"/>
        <v>1583.0</v>
      </c>
      <c r="R47" s="6" t="n">
        <f si="0" t="shared"/>
        <v>12.83006948831333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21021.0</v>
      </c>
      <c r="E48" s="5" t="n">
        <f ref="E48:M48" si="11" t="shared">E47+E46+E43+E39+E25+E18</f>
        <v>63848.0</v>
      </c>
      <c r="F48" s="5" t="n">
        <f si="11" t="shared"/>
        <v>94215.0</v>
      </c>
      <c r="G48" s="5" t="n">
        <f si="11" t="shared"/>
        <v>60089.0</v>
      </c>
      <c r="H48" s="5" t="n">
        <f si="11" t="shared"/>
        <v>153595.0</v>
      </c>
      <c r="I48" s="5" t="n">
        <f si="11" t="shared"/>
        <v>31149.0</v>
      </c>
      <c r="J48" s="5" t="n">
        <f si="11" t="shared"/>
        <v>16203.0</v>
      </c>
      <c r="K48" s="5" t="n">
        <f si="11" t="shared"/>
        <v>9583.0</v>
      </c>
      <c r="L48" s="5" t="n">
        <f si="11" t="shared"/>
        <v>3419.0</v>
      </c>
      <c r="M48" s="5" t="n">
        <f si="11" t="shared"/>
        <v>24158.0</v>
      </c>
      <c r="N48" s="11" t="n">
        <f si="5" t="shared"/>
        <v>477280.0</v>
      </c>
      <c r="O48" s="5" t="n">
        <f>O47+O46+O43+O39+O25+O18</f>
        <v>1.7843381E7</v>
      </c>
      <c r="P48" s="5" t="n">
        <f>P47+P46+P43+P39+P25+P18</f>
        <v>3011383.0</v>
      </c>
      <c r="Q48" s="11" t="n">
        <f si="2" t="shared"/>
        <v>453122.0</v>
      </c>
      <c r="R48" s="6" t="n">
        <f si="0" t="shared"/>
        <v>6.645854758762541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4.404332886356017</v>
      </c>
      <c r="E49" s="6" t="n">
        <f ref="E49" si="13" t="shared">E48/$N$48*100</f>
        <v>13.37747234327858</v>
      </c>
      <c r="F49" s="6" t="n">
        <f ref="F49" si="14" t="shared">F48/$N$48*100</f>
        <v>19.73998491451559</v>
      </c>
      <c r="G49" s="6" t="n">
        <f ref="G49" si="15" t="shared">G48/$N$48*100</f>
        <v>12.589884344619511</v>
      </c>
      <c r="H49" s="6" t="n">
        <f ref="H49" si="16" t="shared">H48/$N$48*100</f>
        <v>32.181319141803556</v>
      </c>
      <c r="I49" s="6" t="n">
        <f ref="I49" si="17" t="shared">I48/$N$48*100</f>
        <v>6.52635769359705</v>
      </c>
      <c r="J49" s="6" t="n">
        <f ref="J49" si="18" t="shared">J48/$N$48*100</f>
        <v>3.3948625544753606</v>
      </c>
      <c r="K49" s="6" t="n">
        <f ref="K49" si="19" t="shared">K48/$N$48*100</f>
        <v>2.007836071069393</v>
      </c>
      <c r="L49" s="6" t="n">
        <f ref="L49" si="20" t="shared">L48/$N$48*100</f>
        <v>0.7163509889373114</v>
      </c>
      <c r="M49" s="6" t="n">
        <f ref="M49" si="21" t="shared">M48/$N$48*100</f>
        <v>5.0615990613476365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