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<sst xmlns="http://schemas.openxmlformats.org/spreadsheetml/2006/main" count="118" uniqueCount="73">
  <si>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</si>
  <si>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</si>
  <si>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</si>
  <si>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</si>
  <si>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</si>
  <si>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</si>
  <si>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</si>
  <si>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</si>
  <si>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</si>
  <si>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</si>
  <si>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</si>
  <si>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</si>
  <si>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</si>
  <si>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</si>
  <si>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</si>
  <si>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</si>
  <si>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</si>
  <si>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</si>
  <si>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</si>
  <si>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</si>
  <si>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</si>
  <si>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</si>
  <si>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</si>
  <si>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</si>
  <si>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</si>
  <si>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</si>
  <si>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</si>
  <si>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</si>
  <si>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</si>
  <si>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</si>
  <si>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</si>
  <si>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</si>
  <si>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</si>
  <si>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</si>
  <si>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</si>
  <si>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</si>
  <si>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</si>
  <si>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</si>
  <si>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</si>
  <si>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</si>
  <si>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</si>
  <si>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</si>
  <si>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</si>
  <si>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</si>
  <si>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</si>
  <si>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</si>
  <si>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</si>
  <si>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</si>
  <si>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</si>
  <si>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</si>
  <si>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</si>
  <si>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</si>
  <si>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</si>
  <si>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</si>
  <si>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</si>
  <si>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</si>
  <si>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</si>
  <si>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</si>
  <si>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</si>
  <si>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</si>
  <si>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</si>
  <si>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</si>
  <si>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</si>
  <si>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</si>
  <si>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</si>
  <si>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</si>
  <si>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</si>
  <si>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</si>
  <si>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</si>
  <si>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</si>
  <si>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</si>
  <si>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99年4月來臺旅客人次～按停留夜數分
Table 1-8  Visitor Arrivals  by Length of Stay,
April,2010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</si>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</sst>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2369.0</v>
      </c>
      <c r="E3" s="4" t="n">
        <v>7816.0</v>
      </c>
      <c r="F3" s="4" t="n">
        <v>31996.0</v>
      </c>
      <c r="G3" s="4" t="n">
        <v>16931.0</v>
      </c>
      <c r="H3" s="4" t="n">
        <v>11774.0</v>
      </c>
      <c r="I3" s="4" t="n">
        <v>2593.0</v>
      </c>
      <c r="J3" s="4" t="n">
        <v>552.0</v>
      </c>
      <c r="K3" s="4" t="n">
        <v>540.0</v>
      </c>
      <c r="L3" s="4" t="n">
        <v>197.0</v>
      </c>
      <c r="M3" s="4" t="n">
        <v>193.0</v>
      </c>
      <c r="N3" s="11" t="n">
        <f>SUM(D3:M3)</f>
        <v>74961.0</v>
      </c>
      <c r="O3" s="4" t="n">
        <v>364205.0</v>
      </c>
      <c r="P3" s="4" t="n">
        <v>323780.0</v>
      </c>
      <c r="Q3" s="11" t="n">
        <f>SUM(D3:L3)</f>
        <v>74768.0</v>
      </c>
      <c r="R3" s="6" t="n">
        <f ref="R3:R48" si="0" t="shared">IF(P3&lt;&gt;0,P3/SUM(D3:L3),0)</f>
        <v>4.330462229830943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1083.0</v>
      </c>
      <c r="E4" s="5" t="n">
        <v>1393.0</v>
      </c>
      <c r="F4" s="5" t="n">
        <v>3443.0</v>
      </c>
      <c r="G4" s="5" t="n">
        <v>14305.0</v>
      </c>
      <c r="H4" s="5" t="n">
        <v>144019.0</v>
      </c>
      <c r="I4" s="5" t="n">
        <v>6525.0</v>
      </c>
      <c r="J4" s="5" t="n">
        <v>1466.0</v>
      </c>
      <c r="K4" s="5" t="n">
        <v>2306.0</v>
      </c>
      <c r="L4" s="5" t="n">
        <v>468.0</v>
      </c>
      <c r="M4" s="5" t="n">
        <v>3735.0</v>
      </c>
      <c r="N4" s="11" t="n">
        <f ref="N4:N14" si="1" t="shared">SUM(D4:M4)</f>
        <v>178743.0</v>
      </c>
      <c r="O4" s="5" t="n">
        <v>2753029.0</v>
      </c>
      <c r="P4" s="5" t="n">
        <v>1240995.0</v>
      </c>
      <c r="Q4" s="11" t="n">
        <f ref="Q4:Q48" si="2" t="shared">SUM(D4:L4)</f>
        <v>175008.0</v>
      </c>
      <c r="R4" s="6" t="n">
        <f si="0" t="shared"/>
        <v>7.091075836533187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3374.0</v>
      </c>
      <c r="E5" s="5" t="n">
        <v>20695.0</v>
      </c>
      <c r="F5" s="5" t="n">
        <v>24385.0</v>
      </c>
      <c r="G5" s="5" t="n">
        <v>11985.0</v>
      </c>
      <c r="H5" s="5" t="n">
        <v>6208.0</v>
      </c>
      <c r="I5" s="5" t="n">
        <v>3784.0</v>
      </c>
      <c r="J5" s="5" t="n">
        <v>2088.0</v>
      </c>
      <c r="K5" s="5" t="n">
        <v>1722.0</v>
      </c>
      <c r="L5" s="5" t="n">
        <v>685.0</v>
      </c>
      <c r="M5" s="5" t="n">
        <v>542.0</v>
      </c>
      <c r="N5" s="11" t="n">
        <f si="1" t="shared"/>
        <v>75468.0</v>
      </c>
      <c r="O5" s="5" t="n">
        <v>560266.0</v>
      </c>
      <c r="P5" s="5" t="n">
        <v>412177.0</v>
      </c>
      <c r="Q5" s="11" t="n">
        <f si="2" t="shared"/>
        <v>74926.0</v>
      </c>
      <c r="R5" s="6" t="n">
        <f si="0" t="shared"/>
        <v>5.501121106158076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1796.0</v>
      </c>
      <c r="E6" s="5" t="n">
        <v>3580.0</v>
      </c>
      <c r="F6" s="5" t="n">
        <v>5746.0</v>
      </c>
      <c r="G6" s="5" t="n">
        <v>1354.0</v>
      </c>
      <c r="H6" s="5" t="n">
        <v>1039.0</v>
      </c>
      <c r="I6" s="5" t="n">
        <v>494.0</v>
      </c>
      <c r="J6" s="5" t="n">
        <v>451.0</v>
      </c>
      <c r="K6" s="5" t="n">
        <v>234.0</v>
      </c>
      <c r="L6" s="5" t="n">
        <v>70.0</v>
      </c>
      <c r="M6" s="5" t="n">
        <v>171.0</v>
      </c>
      <c r="N6" s="11" t="n">
        <f si="1" t="shared"/>
        <v>14935.0</v>
      </c>
      <c r="O6" s="5" t="n">
        <v>106489.0</v>
      </c>
      <c r="P6" s="5" t="n">
        <v>68778.0</v>
      </c>
      <c r="Q6" s="11" t="n">
        <f si="2" t="shared"/>
        <v>14764.0</v>
      </c>
      <c r="R6" s="6" t="n">
        <f si="0" t="shared"/>
        <v>4.658493633161744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200.0</v>
      </c>
      <c r="E7" s="5" t="n">
        <v>300.0</v>
      </c>
      <c r="F7" s="5" t="n">
        <v>299.0</v>
      </c>
      <c r="G7" s="5" t="n">
        <v>295.0</v>
      </c>
      <c r="H7" s="5" t="n">
        <v>273.0</v>
      </c>
      <c r="I7" s="5" t="n">
        <v>177.0</v>
      </c>
      <c r="J7" s="5" t="n">
        <v>139.0</v>
      </c>
      <c r="K7" s="5" t="n">
        <v>88.0</v>
      </c>
      <c r="L7" s="5" t="n">
        <v>20.0</v>
      </c>
      <c r="M7" s="5" t="n">
        <v>115.0</v>
      </c>
      <c r="N7" s="11" t="n">
        <f si="1" t="shared"/>
        <v>1906.0</v>
      </c>
      <c r="O7" s="5" t="n">
        <v>57603.0</v>
      </c>
      <c r="P7" s="5" t="n">
        <v>15051.0</v>
      </c>
      <c r="Q7" s="11" t="n">
        <f si="2" t="shared"/>
        <v>1791.0</v>
      </c>
      <c r="R7" s="6" t="n">
        <f si="0" t="shared"/>
        <v>8.403685092127303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76.0</v>
      </c>
      <c r="E8" s="5" t="n">
        <v>206.0</v>
      </c>
      <c r="F8" s="5" t="n">
        <v>279.0</v>
      </c>
      <c r="G8" s="5" t="n">
        <v>262.0</v>
      </c>
      <c r="H8" s="5" t="n">
        <v>294.0</v>
      </c>
      <c r="I8" s="5" t="n">
        <v>230.0</v>
      </c>
      <c r="J8" s="5" t="n">
        <v>43.0</v>
      </c>
      <c r="K8" s="5" t="n">
        <v>31.0</v>
      </c>
      <c r="L8" s="5" t="n">
        <v>4.0</v>
      </c>
      <c r="M8" s="5" t="n">
        <v>18.0</v>
      </c>
      <c r="N8" s="11" t="n">
        <f si="1" t="shared"/>
        <v>1443.0</v>
      </c>
      <c r="O8" s="5" t="n">
        <v>14560.0</v>
      </c>
      <c r="P8" s="5" t="n">
        <v>9058.0</v>
      </c>
      <c r="Q8" s="11" t="n">
        <f si="2" t="shared"/>
        <v>1425.0</v>
      </c>
      <c r="R8" s="6" t="n">
        <f si="0" t="shared"/>
        <v>6.356491228070175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942.0</v>
      </c>
      <c r="E9" s="5" t="n">
        <v>794.0</v>
      </c>
      <c r="F9" s="5" t="n">
        <v>1858.0</v>
      </c>
      <c r="G9" s="5" t="n">
        <v>2894.0</v>
      </c>
      <c r="H9" s="5" t="n">
        <v>12620.0</v>
      </c>
      <c r="I9" s="5" t="n">
        <v>2697.0</v>
      </c>
      <c r="J9" s="5" t="n">
        <v>575.0</v>
      </c>
      <c r="K9" s="5" t="n">
        <v>322.0</v>
      </c>
      <c r="L9" s="5" t="n">
        <v>80.0</v>
      </c>
      <c r="M9" s="5" t="n">
        <v>156.0</v>
      </c>
      <c r="N9" s="11" t="n">
        <f si="1" t="shared"/>
        <v>22938.0</v>
      </c>
      <c r="O9" s="5" t="n">
        <v>222166.0</v>
      </c>
      <c r="P9" s="5" t="n">
        <v>155922.0</v>
      </c>
      <c r="Q9" s="11" t="n">
        <f si="2" t="shared"/>
        <v>22782.0</v>
      </c>
      <c r="R9" s="6" t="n">
        <f si="0" t="shared"/>
        <v>6.844087437450619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863.0</v>
      </c>
      <c r="E10" s="5" t="n">
        <v>1547.0</v>
      </c>
      <c r="F10" s="5" t="n">
        <v>2599.0</v>
      </c>
      <c r="G10" s="5" t="n">
        <v>2713.0</v>
      </c>
      <c r="H10" s="5" t="n">
        <v>7366.0</v>
      </c>
      <c r="I10" s="5" t="n">
        <v>2454.0</v>
      </c>
      <c r="J10" s="5" t="n">
        <v>1382.0</v>
      </c>
      <c r="K10" s="5" t="n">
        <v>167.0</v>
      </c>
      <c r="L10" s="5" t="n">
        <v>26.0</v>
      </c>
      <c r="M10" s="5" t="n">
        <v>53.0</v>
      </c>
      <c r="N10" s="11" t="n">
        <f si="1" t="shared"/>
        <v>19170.0</v>
      </c>
      <c r="O10" s="5" t="n">
        <v>141894.0</v>
      </c>
      <c r="P10" s="5" t="n">
        <v>130048.0</v>
      </c>
      <c r="Q10" s="11" t="n">
        <f si="2" t="shared"/>
        <v>19117.0</v>
      </c>
      <c r="R10" s="6" t="n">
        <f si="0" t="shared"/>
        <v>6.802741015849767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224.0</v>
      </c>
      <c r="E11" s="5" t="n">
        <v>270.0</v>
      </c>
      <c r="F11" s="5" t="n">
        <v>486.0</v>
      </c>
      <c r="G11" s="5" t="n">
        <v>437.0</v>
      </c>
      <c r="H11" s="5" t="n">
        <v>845.0</v>
      </c>
      <c r="I11" s="5" t="n">
        <v>574.0</v>
      </c>
      <c r="J11" s="5" t="n">
        <v>449.0</v>
      </c>
      <c r="K11" s="5" t="n">
        <v>302.0</v>
      </c>
      <c r="L11" s="5" t="n">
        <v>123.0</v>
      </c>
      <c r="M11" s="5" t="n">
        <v>4323.0</v>
      </c>
      <c r="N11" s="11" t="n">
        <f si="1" t="shared"/>
        <v>8033.0</v>
      </c>
      <c r="O11" s="5" t="n">
        <v>3627356.0</v>
      </c>
      <c r="P11" s="5" t="n">
        <v>48808.0</v>
      </c>
      <c r="Q11" s="11" t="n">
        <f si="2" t="shared"/>
        <v>3710.0</v>
      </c>
      <c r="R11" s="6" t="n">
        <f si="0" t="shared"/>
        <v>13.155795148247979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392.0</v>
      </c>
      <c r="E12" s="5" t="n">
        <v>359.0</v>
      </c>
      <c r="F12" s="5" t="n">
        <v>775.0</v>
      </c>
      <c r="G12" s="5" t="n">
        <v>836.0</v>
      </c>
      <c r="H12" s="5" t="n">
        <v>1050.0</v>
      </c>
      <c r="I12" s="5" t="n">
        <v>465.0</v>
      </c>
      <c r="J12" s="5" t="n">
        <v>270.0</v>
      </c>
      <c r="K12" s="5" t="n">
        <v>228.0</v>
      </c>
      <c r="L12" s="5" t="n">
        <v>143.0</v>
      </c>
      <c r="M12" s="5" t="n">
        <v>3103.0</v>
      </c>
      <c r="N12" s="11" t="n">
        <f si="1" t="shared"/>
        <v>7621.0</v>
      </c>
      <c r="O12" s="5" t="n">
        <v>2103099.0</v>
      </c>
      <c r="P12" s="5" t="n">
        <v>45083.0</v>
      </c>
      <c r="Q12" s="11" t="n">
        <f si="2" t="shared"/>
        <v>4518.0</v>
      </c>
      <c r="R12" s="6" t="n">
        <f si="0" t="shared"/>
        <v>9.978530323151837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602.0</v>
      </c>
      <c r="E13" s="5" t="n">
        <v>571.0</v>
      </c>
      <c r="F13" s="5" t="n">
        <v>1244.0</v>
      </c>
      <c r="G13" s="5" t="n">
        <v>1726.0</v>
      </c>
      <c r="H13" s="5" t="n">
        <v>1875.0</v>
      </c>
      <c r="I13" s="5" t="n">
        <v>702.0</v>
      </c>
      <c r="J13" s="5" t="n">
        <v>372.0</v>
      </c>
      <c r="K13" s="5" t="n">
        <v>305.0</v>
      </c>
      <c r="L13" s="5" t="n">
        <v>73.0</v>
      </c>
      <c r="M13" s="5" t="n">
        <v>3556.0</v>
      </c>
      <c r="N13" s="11" t="n">
        <f si="1" t="shared"/>
        <v>11026.0</v>
      </c>
      <c r="O13" s="5" t="n">
        <v>2327263.0</v>
      </c>
      <c r="P13" s="5" t="n">
        <v>57259.0</v>
      </c>
      <c r="Q13" s="11" t="n">
        <f si="2" t="shared"/>
        <v>7470.0</v>
      </c>
      <c r="R13" s="6" t="n">
        <f si="0" t="shared"/>
        <v>7.665194109772423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92.0</v>
      </c>
      <c r="E14" s="5" t="n">
        <v>60.0</v>
      </c>
      <c r="F14" s="5" t="n">
        <v>168.0</v>
      </c>
      <c r="G14" s="5" t="n">
        <v>263.0</v>
      </c>
      <c r="H14" s="5" t="n">
        <v>642.0</v>
      </c>
      <c r="I14" s="5" t="n">
        <v>292.0</v>
      </c>
      <c r="J14" s="5" t="n">
        <v>348.0</v>
      </c>
      <c r="K14" s="5" t="n">
        <v>261.0</v>
      </c>
      <c r="L14" s="5" t="n">
        <v>96.0</v>
      </c>
      <c r="M14" s="5" t="n">
        <v>3212.0</v>
      </c>
      <c r="N14" s="11" t="n">
        <f si="1" t="shared"/>
        <v>5434.0</v>
      </c>
      <c r="O14" s="5" t="n">
        <v>2634206.0</v>
      </c>
      <c r="P14" s="5" t="n">
        <v>36831.0</v>
      </c>
      <c r="Q14" s="11" t="n">
        <f si="2" t="shared"/>
        <v>2222.0</v>
      </c>
      <c r="R14" s="6" t="n">
        <f si="0" t="shared"/>
        <v>16.575607560756076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17.0</v>
      </c>
      <c r="E15" s="5" t="n">
        <f ref="E15:M15" si="3" t="shared">E16-E9-E10-E11-E12-E13-E14</f>
        <v>29.0</v>
      </c>
      <c r="F15" s="5" t="n">
        <f si="3" t="shared"/>
        <v>26.0</v>
      </c>
      <c r="G15" s="5" t="n">
        <f si="3" t="shared"/>
        <v>34.0</v>
      </c>
      <c r="H15" s="5" t="n">
        <f si="3" t="shared"/>
        <v>91.0</v>
      </c>
      <c r="I15" s="5" t="n">
        <f si="3" t="shared"/>
        <v>105.0</v>
      </c>
      <c r="J15" s="5" t="n">
        <f si="3" t="shared"/>
        <v>39.0</v>
      </c>
      <c r="K15" s="5" t="n">
        <f si="3" t="shared"/>
        <v>49.0</v>
      </c>
      <c r="L15" s="5" t="n">
        <f si="3" t="shared"/>
        <v>8.0</v>
      </c>
      <c r="M15" s="5" t="n">
        <f si="3" t="shared"/>
        <v>248.0</v>
      </c>
      <c r="N15" s="5" t="n">
        <f ref="N15" si="4" t="shared">N16-N9-N10-N11-N12-N13-N14</f>
        <v>646.0</v>
      </c>
      <c r="O15" s="5" t="n">
        <f>O16-O9-O10-O11-O12-O13-O14</f>
        <v>215082.0</v>
      </c>
      <c r="P15" s="5" t="n">
        <f>P16-P9-P10-P11-P12-P13-P14</f>
        <v>5632.0</v>
      </c>
      <c r="Q15" s="11" t="n">
        <f si="2" t="shared"/>
        <v>398.0</v>
      </c>
      <c r="R15" s="6" t="n">
        <f si="0" t="shared"/>
        <v>14.150753768844222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3132.0</v>
      </c>
      <c r="E16" s="5" t="n">
        <v>3630.0</v>
      </c>
      <c r="F16" s="5" t="n">
        <v>7156.0</v>
      </c>
      <c r="G16" s="5" t="n">
        <v>8903.0</v>
      </c>
      <c r="H16" s="5" t="n">
        <v>24489.0</v>
      </c>
      <c r="I16" s="5" t="n">
        <v>7289.0</v>
      </c>
      <c r="J16" s="5" t="n">
        <v>3435.0</v>
      </c>
      <c r="K16" s="5" t="n">
        <v>1634.0</v>
      </c>
      <c r="L16" s="5" t="n">
        <v>549.0</v>
      </c>
      <c r="M16" s="5" t="n">
        <v>14651.0</v>
      </c>
      <c r="N16" s="11" t="n">
        <f ref="N16:N48" si="5" t="shared">SUM(D16:M16)</f>
        <v>74868.0</v>
      </c>
      <c r="O16" s="5" t="n">
        <v>1.1271066E7</v>
      </c>
      <c r="P16" s="5" t="n">
        <v>479583.0</v>
      </c>
      <c r="Q16" s="11" t="n">
        <f si="2" t="shared"/>
        <v>60217.0</v>
      </c>
      <c r="R16" s="6" t="n">
        <f si="0" t="shared"/>
        <v>7.9642459770496705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99.0</v>
      </c>
      <c r="E17" s="5" t="n">
        <f ref="E17:M17" si="6" t="shared">E18-E16-E3-E4-E5-E6-E7-E8</f>
        <v>155.0</v>
      </c>
      <c r="F17" s="5" t="n">
        <f si="6" t="shared"/>
        <v>234.0</v>
      </c>
      <c r="G17" s="5" t="n">
        <f si="6" t="shared"/>
        <v>258.0</v>
      </c>
      <c r="H17" s="5" t="n">
        <f si="6" t="shared"/>
        <v>416.0</v>
      </c>
      <c r="I17" s="5" t="n">
        <f si="6" t="shared"/>
        <v>770.0</v>
      </c>
      <c r="J17" s="5" t="n">
        <f si="6" t="shared"/>
        <v>817.0</v>
      </c>
      <c r="K17" s="5" t="n">
        <f si="6" t="shared"/>
        <v>972.0</v>
      </c>
      <c r="L17" s="5" t="n">
        <f si="6" t="shared"/>
        <v>356.0</v>
      </c>
      <c r="M17" s="5" t="n">
        <f si="6" t="shared"/>
        <v>1435.0</v>
      </c>
      <c r="N17" s="11" t="n">
        <f si="5" t="shared"/>
        <v>5512.0</v>
      </c>
      <c r="O17" s="5" t="n">
        <f>O18-O16-O3-O4-O5-O6-O7-O8</f>
        <v>620003.0</v>
      </c>
      <c r="P17" s="5" t="n">
        <f>P18-P16-P3-P4-P5-P6-P7-P8</f>
        <v>100755.0</v>
      </c>
      <c r="Q17" s="11" t="n">
        <f si="2" t="shared"/>
        <v>4077.0</v>
      </c>
      <c r="R17" s="6" t="n">
        <f si="0" t="shared"/>
        <v>24.713024282560706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12129.0</v>
      </c>
      <c r="E18" s="5" t="n">
        <v>37775.0</v>
      </c>
      <c r="F18" s="5" t="n">
        <v>73538.0</v>
      </c>
      <c r="G18" s="5" t="n">
        <v>54293.0</v>
      </c>
      <c r="H18" s="5" t="n">
        <v>188512.0</v>
      </c>
      <c r="I18" s="5" t="n">
        <v>21862.0</v>
      </c>
      <c r="J18" s="5" t="n">
        <v>8991.0</v>
      </c>
      <c r="K18" s="5" t="n">
        <v>7527.0</v>
      </c>
      <c r="L18" s="5" t="n">
        <v>2349.0</v>
      </c>
      <c r="M18" s="5" t="n">
        <v>20860.0</v>
      </c>
      <c r="N18" s="11" t="n">
        <f si="5" t="shared"/>
        <v>427836.0</v>
      </c>
      <c r="O18" s="5" t="n">
        <v>1.5747221E7</v>
      </c>
      <c r="P18" s="5" t="n">
        <v>2650177.0</v>
      </c>
      <c r="Q18" s="11" t="n">
        <f si="2" t="shared"/>
        <v>406976.0</v>
      </c>
      <c r="R18" s="6" t="n">
        <f si="0" t="shared"/>
        <v>6.511875393143576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344.0</v>
      </c>
      <c r="E19" s="5" t="n">
        <v>578.0</v>
      </c>
      <c r="F19" s="5" t="n">
        <v>913.0</v>
      </c>
      <c r="G19" s="5" t="n">
        <v>626.0</v>
      </c>
      <c r="H19" s="5" t="n">
        <v>814.0</v>
      </c>
      <c r="I19" s="5" t="n">
        <v>774.0</v>
      </c>
      <c r="J19" s="5" t="n">
        <v>542.0</v>
      </c>
      <c r="K19" s="5" t="n">
        <v>192.0</v>
      </c>
      <c r="L19" s="5" t="n">
        <v>46.0</v>
      </c>
      <c r="M19" s="5" t="n">
        <v>105.0</v>
      </c>
      <c r="N19" s="11" t="n">
        <f si="5" t="shared"/>
        <v>4934.0</v>
      </c>
      <c r="O19" s="5" t="n">
        <v>70827.0</v>
      </c>
      <c r="P19" s="5" t="n">
        <v>44526.0</v>
      </c>
      <c r="Q19" s="11" t="n">
        <f si="2" t="shared"/>
        <v>4829.0</v>
      </c>
      <c r="R19" s="6" t="n">
        <f si="0" t="shared"/>
        <v>9.220542555394491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3146.0</v>
      </c>
      <c r="E20" s="5" t="n">
        <v>3251.0</v>
      </c>
      <c r="F20" s="5" t="n">
        <v>3628.0</v>
      </c>
      <c r="G20" s="5" t="n">
        <v>2897.0</v>
      </c>
      <c r="H20" s="5" t="n">
        <v>6344.0</v>
      </c>
      <c r="I20" s="5" t="n">
        <v>7605.0</v>
      </c>
      <c r="J20" s="5" t="n">
        <v>3559.0</v>
      </c>
      <c r="K20" s="5" t="n">
        <v>1200.0</v>
      </c>
      <c r="L20" s="5" t="n">
        <v>283.0</v>
      </c>
      <c r="M20" s="5" t="n">
        <v>505.0</v>
      </c>
      <c r="N20" s="11" t="n">
        <f si="5" t="shared"/>
        <v>32418.0</v>
      </c>
      <c r="O20" s="5" t="n">
        <v>466857.0</v>
      </c>
      <c r="P20" s="5" t="n">
        <v>305715.0</v>
      </c>
      <c r="Q20" s="11" t="n">
        <f si="2" t="shared"/>
        <v>31913.0</v>
      </c>
      <c r="R20" s="6" t="n">
        <f si="0" t="shared"/>
        <v>9.579638391877918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12.0</v>
      </c>
      <c r="E21" s="5" t="n">
        <v>25.0</v>
      </c>
      <c r="F21" s="5" t="n">
        <v>35.0</v>
      </c>
      <c r="G21" s="5" t="n">
        <v>29.0</v>
      </c>
      <c r="H21" s="5" t="n">
        <v>55.0</v>
      </c>
      <c r="I21" s="5" t="n">
        <v>22.0</v>
      </c>
      <c r="J21" s="5" t="n">
        <v>6.0</v>
      </c>
      <c r="K21" s="5" t="n">
        <v>3.0</v>
      </c>
      <c r="L21" s="5" t="n">
        <v>4.0</v>
      </c>
      <c r="M21" s="5" t="n">
        <v>4.0</v>
      </c>
      <c r="N21" s="11" t="n">
        <f si="5" t="shared"/>
        <v>195.0</v>
      </c>
      <c r="O21" s="5" t="n">
        <v>2183.0</v>
      </c>
      <c r="P21" s="5" t="n">
        <v>1350.0</v>
      </c>
      <c r="Q21" s="11" t="n">
        <f si="2" t="shared"/>
        <v>191.0</v>
      </c>
      <c r="R21" s="6" t="n">
        <f si="0" t="shared"/>
        <v>7.0680628272251305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21.0</v>
      </c>
      <c r="E22" s="5" t="n">
        <v>46.0</v>
      </c>
      <c r="F22" s="5" t="n">
        <v>67.0</v>
      </c>
      <c r="G22" s="5" t="n">
        <v>40.0</v>
      </c>
      <c r="H22" s="5" t="n">
        <v>79.0</v>
      </c>
      <c r="I22" s="5" t="n">
        <v>47.0</v>
      </c>
      <c r="J22" s="5" t="n">
        <v>17.0</v>
      </c>
      <c r="K22" s="5" t="n">
        <v>16.0</v>
      </c>
      <c r="L22" s="5" t="n">
        <v>7.0</v>
      </c>
      <c r="M22" s="5" t="n">
        <v>10.0</v>
      </c>
      <c r="N22" s="11" t="n">
        <f si="5" t="shared"/>
        <v>350.0</v>
      </c>
      <c r="O22" s="5" t="n">
        <v>7766.0</v>
      </c>
      <c r="P22" s="5" t="n">
        <v>2987.0</v>
      </c>
      <c r="Q22" s="11" t="n">
        <f si="2" t="shared"/>
        <v>340.0</v>
      </c>
      <c r="R22" s="6" t="n">
        <f si="0" t="shared"/>
        <v>8.785294117647059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7.0</v>
      </c>
      <c r="F23" s="5" t="n">
        <v>9.0</v>
      </c>
      <c r="G23" s="5" t="n">
        <v>8.0</v>
      </c>
      <c r="H23" s="5" t="n">
        <v>14.0</v>
      </c>
      <c r="I23" s="5" t="n">
        <v>8.0</v>
      </c>
      <c r="J23" s="5" t="n">
        <v>6.0</v>
      </c>
      <c r="K23" s="5" t="n">
        <v>3.0</v>
      </c>
      <c r="L23" s="5" t="n">
        <v>0.0</v>
      </c>
      <c r="M23" s="5" t="n">
        <v>2.0</v>
      </c>
      <c r="N23" s="11" t="n">
        <f si="5" t="shared"/>
        <v>58.0</v>
      </c>
      <c r="O23" s="5" t="n">
        <v>785.0</v>
      </c>
      <c r="P23" s="5" t="n">
        <v>495.0</v>
      </c>
      <c r="Q23" s="11" t="n">
        <f si="2" t="shared"/>
        <v>56.0</v>
      </c>
      <c r="R23" s="6" t="n">
        <f si="0" t="shared"/>
        <v>8.839285714285714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42.0</v>
      </c>
      <c r="E24" s="5" t="n">
        <f ref="E24:M24" si="7" t="shared">E25-E19-E20-E21-E22-E23</f>
        <v>49.0</v>
      </c>
      <c r="F24" s="5" t="n">
        <f si="7" t="shared"/>
        <v>99.0</v>
      </c>
      <c r="G24" s="5" t="n">
        <f si="7" t="shared"/>
        <v>68.0</v>
      </c>
      <c r="H24" s="5" t="n">
        <f si="7" t="shared"/>
        <v>98.0</v>
      </c>
      <c r="I24" s="5" t="n">
        <f si="7" t="shared"/>
        <v>84.0</v>
      </c>
      <c r="J24" s="5" t="n">
        <f si="7" t="shared"/>
        <v>27.0</v>
      </c>
      <c r="K24" s="5" t="n">
        <f si="7" t="shared"/>
        <v>31.0</v>
      </c>
      <c r="L24" s="5" t="n">
        <f si="7" t="shared"/>
        <v>8.0</v>
      </c>
      <c r="M24" s="5" t="n">
        <f si="7" t="shared"/>
        <v>31.0</v>
      </c>
      <c r="N24" s="11" t="n">
        <f si="5" t="shared"/>
        <v>537.0</v>
      </c>
      <c r="O24" s="5" t="n">
        <f>O25-O19-O20-O21-O22-O23</f>
        <v>30371.0</v>
      </c>
      <c r="P24" s="5" t="n">
        <f>P25-P19-P20-P21-P22-P23</f>
        <v>4824.0</v>
      </c>
      <c r="Q24" s="11" t="n">
        <f si="2" t="shared"/>
        <v>506.0</v>
      </c>
      <c r="R24" s="6" t="n">
        <f si="0" t="shared"/>
        <v>9.533596837944664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3566.0</v>
      </c>
      <c r="E25" s="5" t="n">
        <v>3956.0</v>
      </c>
      <c r="F25" s="5" t="n">
        <v>4751.0</v>
      </c>
      <c r="G25" s="5" t="n">
        <v>3668.0</v>
      </c>
      <c r="H25" s="5" t="n">
        <v>7404.0</v>
      </c>
      <c r="I25" s="5" t="n">
        <v>8540.0</v>
      </c>
      <c r="J25" s="5" t="n">
        <v>4157.0</v>
      </c>
      <c r="K25" s="5" t="n">
        <v>1445.0</v>
      </c>
      <c r="L25" s="5" t="n">
        <v>348.0</v>
      </c>
      <c r="M25" s="5" t="n">
        <v>657.0</v>
      </c>
      <c r="N25" s="11" t="n">
        <f si="5" t="shared"/>
        <v>38492.0</v>
      </c>
      <c r="O25" s="5" t="n">
        <v>578789.0</v>
      </c>
      <c r="P25" s="5" t="n">
        <v>359897.0</v>
      </c>
      <c r="Q25" s="11" t="n">
        <f si="2" t="shared"/>
        <v>37835.0</v>
      </c>
      <c r="R25" s="6" t="n">
        <f si="0" t="shared"/>
        <v>9.512276992202986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28.0</v>
      </c>
      <c r="E26" s="5" t="n">
        <v>44.0</v>
      </c>
      <c r="F26" s="5" t="n">
        <v>34.0</v>
      </c>
      <c r="G26" s="5" t="n">
        <v>24.0</v>
      </c>
      <c r="H26" s="5" t="n">
        <v>56.0</v>
      </c>
      <c r="I26" s="5" t="n">
        <v>56.0</v>
      </c>
      <c r="J26" s="5" t="n">
        <v>29.0</v>
      </c>
      <c r="K26" s="5" t="n">
        <v>12.0</v>
      </c>
      <c r="L26" s="5" t="n">
        <v>5.0</v>
      </c>
      <c r="M26" s="5" t="n">
        <v>5.0</v>
      </c>
      <c r="N26" s="11" t="n">
        <f si="5" t="shared"/>
        <v>293.0</v>
      </c>
      <c r="O26" s="5" t="n">
        <v>4311.0</v>
      </c>
      <c r="P26" s="5" t="n">
        <v>2754.0</v>
      </c>
      <c r="Q26" s="11" t="n">
        <f si="2" t="shared"/>
        <v>288.0</v>
      </c>
      <c r="R26" s="6" t="n">
        <f si="0" t="shared"/>
        <v>9.5625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205.0</v>
      </c>
      <c r="E27" s="5" t="n">
        <v>267.0</v>
      </c>
      <c r="F27" s="5" t="n">
        <v>272.0</v>
      </c>
      <c r="G27" s="5" t="n">
        <v>188.0</v>
      </c>
      <c r="H27" s="5" t="n">
        <v>389.0</v>
      </c>
      <c r="I27" s="5" t="n">
        <v>518.0</v>
      </c>
      <c r="J27" s="5" t="n">
        <v>232.0</v>
      </c>
      <c r="K27" s="5" t="n">
        <v>97.0</v>
      </c>
      <c r="L27" s="5" t="n">
        <v>27.0</v>
      </c>
      <c r="M27" s="5" t="n">
        <v>40.0</v>
      </c>
      <c r="N27" s="11" t="n">
        <f si="5" t="shared"/>
        <v>2235.0</v>
      </c>
      <c r="O27" s="5" t="n">
        <v>30019.0</v>
      </c>
      <c r="P27" s="5" t="n">
        <v>21948.0</v>
      </c>
      <c r="Q27" s="11" t="n">
        <f si="2" t="shared"/>
        <v>2195.0</v>
      </c>
      <c r="R27" s="6" t="n">
        <f si="0" t="shared"/>
        <v>9.999088838268793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330.0</v>
      </c>
      <c r="E28" s="5" t="n">
        <v>473.0</v>
      </c>
      <c r="F28" s="5" t="n">
        <v>474.0</v>
      </c>
      <c r="G28" s="5" t="n">
        <v>277.0</v>
      </c>
      <c r="H28" s="5" t="n">
        <v>485.0</v>
      </c>
      <c r="I28" s="5" t="n">
        <v>724.0</v>
      </c>
      <c r="J28" s="5" t="n">
        <v>427.0</v>
      </c>
      <c r="K28" s="5" t="n">
        <v>136.0</v>
      </c>
      <c r="L28" s="5" t="n">
        <v>39.0</v>
      </c>
      <c r="M28" s="5" t="n">
        <v>34.0</v>
      </c>
      <c r="N28" s="11" t="n">
        <f si="5" t="shared"/>
        <v>3399.0</v>
      </c>
      <c r="O28" s="5" t="n">
        <v>38873.0</v>
      </c>
      <c r="P28" s="5" t="n">
        <v>33287.0</v>
      </c>
      <c r="Q28" s="11" t="n">
        <f si="2" t="shared"/>
        <v>3365.0</v>
      </c>
      <c r="R28" s="6" t="n">
        <f si="0" t="shared"/>
        <v>9.892124814264488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92.0</v>
      </c>
      <c r="E29" s="5" t="n">
        <v>188.0</v>
      </c>
      <c r="F29" s="5" t="n">
        <v>168.0</v>
      </c>
      <c r="G29" s="5" t="n">
        <v>104.0</v>
      </c>
      <c r="H29" s="5" t="n">
        <v>121.0</v>
      </c>
      <c r="I29" s="5" t="n">
        <v>93.0</v>
      </c>
      <c r="J29" s="5" t="n">
        <v>45.0</v>
      </c>
      <c r="K29" s="5" t="n">
        <v>26.0</v>
      </c>
      <c r="L29" s="5" t="n">
        <v>8.0</v>
      </c>
      <c r="M29" s="5" t="n">
        <v>9.0</v>
      </c>
      <c r="N29" s="11" t="n">
        <f si="5" t="shared"/>
        <v>854.0</v>
      </c>
      <c r="O29" s="5" t="n">
        <v>7603.0</v>
      </c>
      <c r="P29" s="5" t="n">
        <v>5887.0</v>
      </c>
      <c r="Q29" s="11" t="n">
        <f si="2" t="shared"/>
        <v>845.0</v>
      </c>
      <c r="R29" s="6" t="n">
        <f si="0" t="shared"/>
        <v>6.966863905325444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88.0</v>
      </c>
      <c r="E30" s="5" t="n">
        <v>154.0</v>
      </c>
      <c r="F30" s="5" t="n">
        <v>149.0</v>
      </c>
      <c r="G30" s="5" t="n">
        <v>78.0</v>
      </c>
      <c r="H30" s="5" t="n">
        <v>142.0</v>
      </c>
      <c r="I30" s="5" t="n">
        <v>120.0</v>
      </c>
      <c r="J30" s="5" t="n">
        <v>75.0</v>
      </c>
      <c r="K30" s="5" t="n">
        <v>15.0</v>
      </c>
      <c r="L30" s="5" t="n">
        <v>9.0</v>
      </c>
      <c r="M30" s="5" t="n">
        <v>11.0</v>
      </c>
      <c r="N30" s="11" t="n">
        <f si="5" t="shared"/>
        <v>841.0</v>
      </c>
      <c r="O30" s="5" t="n">
        <v>8385.0</v>
      </c>
      <c r="P30" s="5" t="n">
        <v>6178.0</v>
      </c>
      <c r="Q30" s="11" t="n">
        <f si="2" t="shared"/>
        <v>830.0</v>
      </c>
      <c r="R30" s="6" t="n">
        <f si="0" t="shared"/>
        <v>7.443373493975904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46.0</v>
      </c>
      <c r="E31" s="5" t="n">
        <v>82.0</v>
      </c>
      <c r="F31" s="5" t="n">
        <v>63.0</v>
      </c>
      <c r="G31" s="5" t="n">
        <v>50.0</v>
      </c>
      <c r="H31" s="5" t="n">
        <v>81.0</v>
      </c>
      <c r="I31" s="5" t="n">
        <v>96.0</v>
      </c>
      <c r="J31" s="5" t="n">
        <v>79.0</v>
      </c>
      <c r="K31" s="5" t="n">
        <v>20.0</v>
      </c>
      <c r="L31" s="5" t="n">
        <v>6.0</v>
      </c>
      <c r="M31" s="5" t="n">
        <v>7.0</v>
      </c>
      <c r="N31" s="11" t="n">
        <f si="5" t="shared"/>
        <v>530.0</v>
      </c>
      <c r="O31" s="5" t="n">
        <v>7303.0</v>
      </c>
      <c r="P31" s="5" t="n">
        <v>5238.0</v>
      </c>
      <c r="Q31" s="11" t="n">
        <f si="2" t="shared"/>
        <v>523.0</v>
      </c>
      <c r="R31" s="6" t="n">
        <f si="0" t="shared"/>
        <v>10.01529636711281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38.0</v>
      </c>
      <c r="E32" s="5" t="n">
        <v>54.0</v>
      </c>
      <c r="F32" s="5" t="n">
        <v>72.0</v>
      </c>
      <c r="G32" s="5" t="n">
        <v>50.0</v>
      </c>
      <c r="H32" s="5" t="n">
        <v>73.0</v>
      </c>
      <c r="I32" s="5" t="n">
        <v>73.0</v>
      </c>
      <c r="J32" s="5" t="n">
        <v>30.0</v>
      </c>
      <c r="K32" s="5" t="n">
        <v>12.0</v>
      </c>
      <c r="L32" s="5" t="n">
        <v>4.0</v>
      </c>
      <c r="M32" s="5" t="n">
        <v>7.0</v>
      </c>
      <c r="N32" s="11" t="n">
        <f si="5" t="shared"/>
        <v>413.0</v>
      </c>
      <c r="O32" s="5" t="n">
        <v>4563.0</v>
      </c>
      <c r="P32" s="5" t="n">
        <v>3266.0</v>
      </c>
      <c r="Q32" s="11" t="n">
        <f si="2" t="shared"/>
        <v>406.0</v>
      </c>
      <c r="R32" s="6" t="n">
        <f si="0" t="shared"/>
        <v>8.044334975369457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328.0</v>
      </c>
      <c r="E33" s="5" t="n">
        <v>466.0</v>
      </c>
      <c r="F33" s="5" t="n">
        <v>643.0</v>
      </c>
      <c r="G33" s="5" t="n">
        <v>376.0</v>
      </c>
      <c r="H33" s="5" t="n">
        <v>549.0</v>
      </c>
      <c r="I33" s="5" t="n">
        <v>547.0</v>
      </c>
      <c r="J33" s="5" t="n">
        <v>281.0</v>
      </c>
      <c r="K33" s="5" t="n">
        <v>106.0</v>
      </c>
      <c r="L33" s="5" t="n">
        <v>67.0</v>
      </c>
      <c r="M33" s="5" t="n">
        <v>58.0</v>
      </c>
      <c r="N33" s="11" t="n">
        <f si="5" t="shared"/>
        <v>3421.0</v>
      </c>
      <c r="O33" s="5" t="n">
        <v>44866.0</v>
      </c>
      <c r="P33" s="5" t="n">
        <v>29845.0</v>
      </c>
      <c r="Q33" s="11" t="n">
        <f si="2" t="shared"/>
        <v>3363.0</v>
      </c>
      <c r="R33" s="6" t="n">
        <f si="0" t="shared"/>
        <v>8.874516800475766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84.0</v>
      </c>
      <c r="E34" s="5" t="n">
        <v>45.0</v>
      </c>
      <c r="F34" s="5" t="n">
        <v>39.0</v>
      </c>
      <c r="G34" s="5" t="n">
        <v>45.0</v>
      </c>
      <c r="H34" s="5" t="n">
        <v>58.0</v>
      </c>
      <c r="I34" s="5" t="n">
        <v>80.0</v>
      </c>
      <c r="J34" s="5" t="n">
        <v>34.0</v>
      </c>
      <c r="K34" s="5" t="n">
        <v>16.0</v>
      </c>
      <c r="L34" s="5" t="n">
        <v>5.0</v>
      </c>
      <c r="M34" s="5" t="n">
        <v>13.0</v>
      </c>
      <c r="N34" s="11" t="n">
        <f si="5" t="shared"/>
        <v>419.0</v>
      </c>
      <c r="O34" s="5" t="n">
        <v>5500.0</v>
      </c>
      <c r="P34" s="5" t="n">
        <v>3599.0</v>
      </c>
      <c r="Q34" s="11" t="n">
        <f si="2" t="shared"/>
        <v>406.0</v>
      </c>
      <c r="R34" s="6" t="n">
        <f si="0" t="shared"/>
        <v>8.864532019704434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17.0</v>
      </c>
      <c r="E35" s="5" t="n">
        <v>14.0</v>
      </c>
      <c r="F35" s="5" t="n">
        <v>35.0</v>
      </c>
      <c r="G35" s="5" t="n">
        <v>6.0</v>
      </c>
      <c r="H35" s="5" t="n">
        <v>17.0</v>
      </c>
      <c r="I35" s="5" t="n">
        <v>7.0</v>
      </c>
      <c r="J35" s="5" t="n">
        <v>0.0</v>
      </c>
      <c r="K35" s="5" t="n">
        <v>1.0</v>
      </c>
      <c r="L35" s="5" t="n">
        <v>2.0</v>
      </c>
      <c r="M35" s="5" t="n">
        <v>2.0</v>
      </c>
      <c r="N35" s="11" t="n">
        <f si="5" t="shared"/>
        <v>101.0</v>
      </c>
      <c r="O35" s="5" t="n">
        <v>1200.0</v>
      </c>
      <c r="P35" s="5" t="n">
        <v>517.0</v>
      </c>
      <c r="Q35" s="11" t="n">
        <f si="2" t="shared"/>
        <v>99.0</v>
      </c>
      <c r="R35" s="6" t="n">
        <f si="0" t="shared"/>
        <v>5.222222222222222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33.0</v>
      </c>
      <c r="E36" s="5" t="n">
        <v>87.0</v>
      </c>
      <c r="F36" s="5" t="n">
        <v>68.0</v>
      </c>
      <c r="G36" s="5" t="n">
        <v>46.0</v>
      </c>
      <c r="H36" s="5" t="n">
        <v>90.0</v>
      </c>
      <c r="I36" s="5" t="n">
        <v>99.0</v>
      </c>
      <c r="J36" s="5" t="n">
        <v>52.0</v>
      </c>
      <c r="K36" s="5" t="n">
        <v>25.0</v>
      </c>
      <c r="L36" s="5" t="n">
        <v>8.0</v>
      </c>
      <c r="M36" s="5" t="n">
        <v>3.0</v>
      </c>
      <c r="N36" s="11" t="n">
        <f si="5" t="shared"/>
        <v>511.0</v>
      </c>
      <c r="O36" s="5" t="n">
        <v>6243.0</v>
      </c>
      <c r="P36" s="5" t="n">
        <v>4986.0</v>
      </c>
      <c r="Q36" s="11" t="n">
        <f si="2" t="shared"/>
        <v>508.0</v>
      </c>
      <c r="R36" s="6" t="n">
        <f si="0" t="shared"/>
        <v>9.81496062992126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17.0</v>
      </c>
      <c r="E37" s="5" t="n">
        <v>27.0</v>
      </c>
      <c r="F37" s="5" t="n">
        <v>42.0</v>
      </c>
      <c r="G37" s="5" t="n">
        <v>50.0</v>
      </c>
      <c r="H37" s="5" t="n">
        <v>104.0</v>
      </c>
      <c r="I37" s="5" t="n">
        <v>70.0</v>
      </c>
      <c r="J37" s="5" t="n">
        <v>16.0</v>
      </c>
      <c r="K37" s="5" t="n">
        <v>18.0</v>
      </c>
      <c r="L37" s="5" t="n">
        <v>11.0</v>
      </c>
      <c r="M37" s="5" t="n">
        <v>13.0</v>
      </c>
      <c r="N37" s="11" t="n">
        <f si="5" t="shared"/>
        <v>368.0</v>
      </c>
      <c r="O37" s="5" t="n">
        <v>6189.0</v>
      </c>
      <c r="P37" s="5" t="n">
        <v>3750.0</v>
      </c>
      <c r="Q37" s="11" t="n">
        <f si="2" t="shared"/>
        <v>355.0</v>
      </c>
      <c r="R37" s="6" t="n">
        <f si="0" t="shared"/>
        <v>10.56338028169014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226.0</v>
      </c>
      <c r="E38" s="5" t="n">
        <f ref="E38:M38" si="8" t="shared">E39-E26-E27-E28-E29-E30-E31-E32-E33-E34-E35-E36-E37</f>
        <v>283.0</v>
      </c>
      <c r="F38" s="5" t="n">
        <f si="8" t="shared"/>
        <v>429.0</v>
      </c>
      <c r="G38" s="5" t="n">
        <f si="8" t="shared"/>
        <v>346.0</v>
      </c>
      <c r="H38" s="5" t="n">
        <f si="8" t="shared"/>
        <v>369.0</v>
      </c>
      <c r="I38" s="5" t="n">
        <f si="8" t="shared"/>
        <v>272.0</v>
      </c>
      <c r="J38" s="5" t="n">
        <f si="8" t="shared"/>
        <v>124.0</v>
      </c>
      <c r="K38" s="5" t="n">
        <f si="8" t="shared"/>
        <v>75.0</v>
      </c>
      <c r="L38" s="5" t="n">
        <f si="8" t="shared"/>
        <v>23.0</v>
      </c>
      <c r="M38" s="5" t="n">
        <f si="8" t="shared"/>
        <v>64.0</v>
      </c>
      <c r="N38" s="11" t="n">
        <f si="5" t="shared"/>
        <v>2211.0</v>
      </c>
      <c r="O38" s="5" t="n">
        <f>O39-O26-O27-O28-O29-O30-O31-O32-O33-O34-O35-O36-O37</f>
        <v>32163.0</v>
      </c>
      <c r="P38" s="5" t="n">
        <f>P39-P26-P27-P28-P29-P30-P31-P32-P33-P34-P35-P36-P37</f>
        <v>16496.0</v>
      </c>
      <c r="Q38" s="11" t="n">
        <f si="2" t="shared"/>
        <v>2147.0</v>
      </c>
      <c r="R38" s="6" t="n">
        <f si="0" t="shared"/>
        <v>7.68327899394504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1532.0</v>
      </c>
      <c r="E39" s="5" t="n">
        <v>2184.0</v>
      </c>
      <c r="F39" s="5" t="n">
        <v>2488.0</v>
      </c>
      <c r="G39" s="5" t="n">
        <v>1640.0</v>
      </c>
      <c r="H39" s="5" t="n">
        <v>2534.0</v>
      </c>
      <c r="I39" s="5" t="n">
        <v>2755.0</v>
      </c>
      <c r="J39" s="5" t="n">
        <v>1424.0</v>
      </c>
      <c r="K39" s="5" t="n">
        <v>559.0</v>
      </c>
      <c r="L39" s="5" t="n">
        <v>214.0</v>
      </c>
      <c r="M39" s="5" t="n">
        <v>266.0</v>
      </c>
      <c r="N39" s="11" t="n">
        <f si="5" t="shared"/>
        <v>15596.0</v>
      </c>
      <c r="O39" s="5" t="n">
        <v>197218.0</v>
      </c>
      <c r="P39" s="5" t="n">
        <v>137751.0</v>
      </c>
      <c r="Q39" s="11" t="n">
        <f si="2" t="shared"/>
        <v>15330.0</v>
      </c>
      <c r="R39" s="6" t="n">
        <f si="0" t="shared"/>
        <v>8.985714285714286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583.0</v>
      </c>
      <c r="E40" s="5" t="n">
        <v>595.0</v>
      </c>
      <c r="F40" s="5" t="n">
        <v>870.0</v>
      </c>
      <c r="G40" s="5" t="n">
        <v>563.0</v>
      </c>
      <c r="H40" s="5" t="n">
        <v>973.0</v>
      </c>
      <c r="I40" s="5" t="n">
        <v>826.0</v>
      </c>
      <c r="J40" s="5" t="n">
        <v>444.0</v>
      </c>
      <c r="K40" s="5" t="n">
        <v>87.0</v>
      </c>
      <c r="L40" s="5" t="n">
        <v>10.0</v>
      </c>
      <c r="M40" s="5" t="n">
        <v>41.0</v>
      </c>
      <c r="N40" s="11" t="n">
        <f si="5" t="shared"/>
        <v>4992.0</v>
      </c>
      <c r="O40" s="5" t="n">
        <v>49042.0</v>
      </c>
      <c r="P40" s="5" t="n">
        <v>35544.0</v>
      </c>
      <c r="Q40" s="11" t="n">
        <f si="2" t="shared"/>
        <v>4951.0</v>
      </c>
      <c r="R40" s="6" t="n">
        <f si="0" t="shared"/>
        <v>7.179155726115936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45.0</v>
      </c>
      <c r="E41" s="5" t="n">
        <v>89.0</v>
      </c>
      <c r="F41" s="5" t="n">
        <v>101.0</v>
      </c>
      <c r="G41" s="5" t="n">
        <v>76.0</v>
      </c>
      <c r="H41" s="5" t="n">
        <v>151.0</v>
      </c>
      <c r="I41" s="5" t="n">
        <v>148.0</v>
      </c>
      <c r="J41" s="5" t="n">
        <v>88.0</v>
      </c>
      <c r="K41" s="5" t="n">
        <v>27.0</v>
      </c>
      <c r="L41" s="5" t="n">
        <v>20.0</v>
      </c>
      <c r="M41" s="5" t="n">
        <v>13.0</v>
      </c>
      <c r="N41" s="11" t="n">
        <f si="5" t="shared"/>
        <v>758.0</v>
      </c>
      <c r="O41" s="5" t="n">
        <v>10609.0</v>
      </c>
      <c r="P41" s="5" t="n">
        <v>7932.0</v>
      </c>
      <c r="Q41" s="11" t="n">
        <f si="2" t="shared"/>
        <v>745.0</v>
      </c>
      <c r="R41" s="6" t="n">
        <f si="0" t="shared"/>
        <v>10.646979865771812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15.0</v>
      </c>
      <c r="F42" s="5" t="n">
        <f si="9" t="shared"/>
        <v>13.0</v>
      </c>
      <c r="G42" s="5" t="n">
        <f si="9" t="shared"/>
        <v>14.0</v>
      </c>
      <c r="H42" s="5" t="n">
        <f si="9" t="shared"/>
        <v>8.0</v>
      </c>
      <c r="I42" s="5" t="n">
        <f si="9" t="shared"/>
        <v>8.0</v>
      </c>
      <c r="J42" s="5" t="n">
        <f si="9" t="shared"/>
        <v>3.0</v>
      </c>
      <c r="K42" s="5" t="n">
        <f si="9" t="shared"/>
        <v>2.0</v>
      </c>
      <c r="L42" s="5" t="n">
        <f si="9" t="shared"/>
        <v>0.0</v>
      </c>
      <c r="M42" s="5" t="n">
        <f si="9" t="shared"/>
        <v>3.0</v>
      </c>
      <c r="N42" s="11" t="n">
        <f si="5" t="shared"/>
        <v>67.0</v>
      </c>
      <c r="O42" s="5" t="n">
        <f>O43-O40-O41</f>
        <v>1385.0</v>
      </c>
      <c r="P42" s="5" t="n">
        <f>P43-P40-P41</f>
        <v>415.0</v>
      </c>
      <c r="Q42" s="11" t="n">
        <f si="2" t="shared"/>
        <v>64.0</v>
      </c>
      <c r="R42" s="6" t="n">
        <f si="0" t="shared"/>
        <v>6.484375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629.0</v>
      </c>
      <c r="E43" s="5" t="n">
        <v>699.0</v>
      </c>
      <c r="F43" s="5" t="n">
        <v>984.0</v>
      </c>
      <c r="G43" s="5" t="n">
        <v>653.0</v>
      </c>
      <c r="H43" s="5" t="n">
        <v>1132.0</v>
      </c>
      <c r="I43" s="5" t="n">
        <v>982.0</v>
      </c>
      <c r="J43" s="5" t="n">
        <v>535.0</v>
      </c>
      <c r="K43" s="5" t="n">
        <v>116.0</v>
      </c>
      <c r="L43" s="5" t="n">
        <v>30.0</v>
      </c>
      <c r="M43" s="5" t="n">
        <v>57.0</v>
      </c>
      <c r="N43" s="11" t="n">
        <f si="5" t="shared"/>
        <v>5817.0</v>
      </c>
      <c r="O43" s="5" t="n">
        <v>61036.0</v>
      </c>
      <c r="P43" s="5" t="n">
        <v>43891.0</v>
      </c>
      <c r="Q43" s="11" t="n">
        <f si="2" t="shared"/>
        <v>5760.0</v>
      </c>
      <c r="R43" s="6" t="n">
        <f si="0" t="shared"/>
        <v>7.619965277777778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30.0</v>
      </c>
      <c r="E44" s="8" t="n">
        <v>60.0</v>
      </c>
      <c r="F44" s="8" t="n">
        <v>49.0</v>
      </c>
      <c r="G44" s="8" t="n">
        <v>41.0</v>
      </c>
      <c r="H44" s="8" t="n">
        <v>63.0</v>
      </c>
      <c r="I44" s="8" t="n">
        <v>46.0</v>
      </c>
      <c r="J44" s="8" t="n">
        <v>30.0</v>
      </c>
      <c r="K44" s="8" t="n">
        <v>18.0</v>
      </c>
      <c r="L44" s="8" t="n">
        <v>7.0</v>
      </c>
      <c r="M44" s="8" t="n">
        <v>33.0</v>
      </c>
      <c r="N44" s="11" t="n">
        <f si="5" t="shared"/>
        <v>377.0</v>
      </c>
      <c r="O44" s="8" t="n">
        <v>13149.0</v>
      </c>
      <c r="P44" s="8" t="n">
        <v>3240.0</v>
      </c>
      <c r="Q44" s="11" t="n">
        <f si="2" t="shared"/>
        <v>344.0</v>
      </c>
      <c r="R44" s="6" t="n">
        <f si="0" t="shared"/>
        <v>9.418604651162791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51.0</v>
      </c>
      <c r="F45" s="8" t="n">
        <f si="10" t="shared"/>
        <v>64.0</v>
      </c>
      <c r="G45" s="8" t="n">
        <f si="10" t="shared"/>
        <v>71.0</v>
      </c>
      <c r="H45" s="8" t="n">
        <f si="10" t="shared"/>
        <v>135.0</v>
      </c>
      <c r="I45" s="8" t="n">
        <f si="10" t="shared"/>
        <v>124.0</v>
      </c>
      <c r="J45" s="8" t="n">
        <f si="10" t="shared"/>
        <v>29.0</v>
      </c>
      <c r="K45" s="8" t="n">
        <f si="10" t="shared"/>
        <v>8.0</v>
      </c>
      <c r="L45" s="8" t="n">
        <f si="10" t="shared"/>
        <v>5.0</v>
      </c>
      <c r="M45" s="8" t="n">
        <f si="10" t="shared"/>
        <v>19.0</v>
      </c>
      <c r="N45" s="11" t="n">
        <f si="5" t="shared"/>
        <v>520.0</v>
      </c>
      <c r="O45" s="8" t="n">
        <f>O46-O44</f>
        <v>10560.0</v>
      </c>
      <c r="P45" s="8" t="n">
        <f>P46-P44</f>
        <v>4213.0</v>
      </c>
      <c r="Q45" s="11" t="n">
        <f si="2" t="shared"/>
        <v>501.0</v>
      </c>
      <c r="R45" s="6" t="n">
        <f si="0" t="shared"/>
        <v>8.409181636726547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44.0</v>
      </c>
      <c r="E46" s="8" t="n">
        <v>111.0</v>
      </c>
      <c r="F46" s="8" t="n">
        <v>113.0</v>
      </c>
      <c r="G46" s="8" t="n">
        <v>112.0</v>
      </c>
      <c r="H46" s="8" t="n">
        <v>198.0</v>
      </c>
      <c r="I46" s="8" t="n">
        <v>170.0</v>
      </c>
      <c r="J46" s="8" t="n">
        <v>59.0</v>
      </c>
      <c r="K46" s="8" t="n">
        <v>26.0</v>
      </c>
      <c r="L46" s="8" t="n">
        <v>12.0</v>
      </c>
      <c r="M46" s="8" t="n">
        <v>52.0</v>
      </c>
      <c r="N46" s="11" t="n">
        <f si="5" t="shared"/>
        <v>897.0</v>
      </c>
      <c r="O46" s="8" t="n">
        <v>23709.0</v>
      </c>
      <c r="P46" s="8" t="n">
        <v>7453.0</v>
      </c>
      <c r="Q46" s="11" t="n">
        <f si="2" t="shared"/>
        <v>845.0</v>
      </c>
      <c r="R46" s="6" t="n">
        <f si="0" t="shared"/>
        <v>8.820118343195267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87.0</v>
      </c>
      <c r="E47" s="5" t="n">
        <v>122.0</v>
      </c>
      <c r="F47" s="5" t="n">
        <v>158.0</v>
      </c>
      <c r="G47" s="5" t="n">
        <v>129.0</v>
      </c>
      <c r="H47" s="5" t="n">
        <v>210.0</v>
      </c>
      <c r="I47" s="5" t="n">
        <v>218.0</v>
      </c>
      <c r="J47" s="5" t="n">
        <v>112.0</v>
      </c>
      <c r="K47" s="5" t="n">
        <v>61.0</v>
      </c>
      <c r="L47" s="5" t="n">
        <v>38.0</v>
      </c>
      <c r="M47" s="5" t="n">
        <v>65.0</v>
      </c>
      <c r="N47" s="11" t="n">
        <f si="5" t="shared"/>
        <v>1200.0</v>
      </c>
      <c r="O47" s="5" t="n">
        <v>42618.0</v>
      </c>
      <c r="P47" s="5" t="n">
        <v>12650.0</v>
      </c>
      <c r="Q47" s="11" t="n">
        <f si="2" t="shared"/>
        <v>1135.0</v>
      </c>
      <c r="R47" s="6" t="n">
        <f si="0" t="shared"/>
        <v>11.145374449339206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17987.0</v>
      </c>
      <c r="E48" s="5" t="n">
        <f ref="E48:M48" si="11" t="shared">E47+E46+E43+E39+E25+E18</f>
        <v>44847.0</v>
      </c>
      <c r="F48" s="5" t="n">
        <f si="11" t="shared"/>
        <v>82032.0</v>
      </c>
      <c r="G48" s="5" t="n">
        <f si="11" t="shared"/>
        <v>60495.0</v>
      </c>
      <c r="H48" s="5" t="n">
        <f si="11" t="shared"/>
        <v>199990.0</v>
      </c>
      <c r="I48" s="5" t="n">
        <f si="11" t="shared"/>
        <v>34527.0</v>
      </c>
      <c r="J48" s="5" t="n">
        <f si="11" t="shared"/>
        <v>15278.0</v>
      </c>
      <c r="K48" s="5" t="n">
        <f si="11" t="shared"/>
        <v>9734.0</v>
      </c>
      <c r="L48" s="5" t="n">
        <f si="11" t="shared"/>
        <v>2991.0</v>
      </c>
      <c r="M48" s="5" t="n">
        <f si="11" t="shared"/>
        <v>21957.0</v>
      </c>
      <c r="N48" s="11" t="n">
        <f si="5" t="shared"/>
        <v>489838.0</v>
      </c>
      <c r="O48" s="5" t="n">
        <f>O47+O46+O43+O39+O25+O18</f>
        <v>1.6650591E7</v>
      </c>
      <c r="P48" s="5" t="n">
        <f>P47+P46+P43+P39+P25+P18</f>
        <v>3211819.0</v>
      </c>
      <c r="Q48" s="11" t="n">
        <f si="2" t="shared"/>
        <v>467881.0</v>
      </c>
      <c r="R48" s="6" t="n">
        <f si="0" t="shared"/>
        <v>6.864606598686418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3.6720303447262155</v>
      </c>
      <c r="E49" s="6" t="n">
        <f ref="E49" si="13" t="shared">E48/$N$48*100</f>
        <v>9.15547589202961</v>
      </c>
      <c r="F49" s="6" t="n">
        <f ref="F49" si="14" t="shared">F48/$N$48*100</f>
        <v>16.74676117410246</v>
      </c>
      <c r="G49" s="6" t="n">
        <f ref="G49" si="15" t="shared">G48/$N$48*100</f>
        <v>12.350001429043889</v>
      </c>
      <c r="H49" s="6" t="n">
        <f ref="H49" si="16" t="shared">H48/$N$48*100</f>
        <v>40.827783879568344</v>
      </c>
      <c r="I49" s="6" t="n">
        <f ref="I49" si="17" t="shared">I48/$N$48*100</f>
        <v>7.048656902894426</v>
      </c>
      <c r="J49" s="6" t="n">
        <f ref="J49" si="18" t="shared">J48/$N$48*100</f>
        <v>3.11899036007823</v>
      </c>
      <c r="K49" s="6" t="n">
        <f ref="K49" si="19" t="shared">K48/$N$48*100</f>
        <v>1.9871876007986313</v>
      </c>
      <c r="L49" s="6" t="n">
        <f ref="L49" si="20" t="shared">L48/$N$48*100</f>
        <v>0.6106100384208657</v>
      </c>
      <c r="M49" s="6" t="n">
        <f ref="M49" si="21" t="shared">M48/$N$48*100</f>
        <v>4.482502378337328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