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<sst xmlns="http://schemas.openxmlformats.org/spreadsheetml/2006/main" count="118" uniqueCount="73">
  <si>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</si>
  <si>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</si>
  <si>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</si>
  <si>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</si>
  <si>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</si>
  <si>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</si>
  <si>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</si>
  <si>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</si>
  <si>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</si>
  <si>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</si>
  <si>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</si>
  <si>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</si>
  <si>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</si>
  <si>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</si>
  <si>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</si>
  <si>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</si>
  <si>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</si>
  <si>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</si>
  <si>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</si>
  <si>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</si>
  <si>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</si>
  <si>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</si>
  <si>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</si>
  <si>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</si>
  <si>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</si>
  <si>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</si>
  <si>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</si>
  <si>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</si>
  <si>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</si>
  <si>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</si>
  <si>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</si>
  <si>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</si>
  <si>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</si>
  <si>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</si>
  <si>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</si>
  <si>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</si>
  <si>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</si>
  <si>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</si>
  <si>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</si>
  <si>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</si>
  <si>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</si>
  <si>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</si>
  <si>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</si>
  <si>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</si>
  <si>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</si>
  <si>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</si>
  <si>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</si>
  <si>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</si>
  <si>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</si>
  <si>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</si>
  <si>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</si>
  <si>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</si>
  <si>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</si>
  <si>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</si>
  <si>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</si>
  <si>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</si>
  <si>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</si>
  <si>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</si>
  <si>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</si>
  <si>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</si>
  <si>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</si>
  <si>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</si>
  <si>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</si>
  <si>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</si>
  <si>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</si>
  <si>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</si>
  <si>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</si>
  <si>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</si>
  <si>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</si>
  <si>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</si>
  <si>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</si>
  <si>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99年5月來臺旅客人次～按停留夜數分
Table 1-8  Visitor Arrivals  by Length of Stay,
May,2010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</si>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</sst>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2594.0</v>
      </c>
      <c r="E3" s="4" t="n">
        <v>12226.0</v>
      </c>
      <c r="F3" s="4" t="n">
        <v>26335.0</v>
      </c>
      <c r="G3" s="4" t="n">
        <v>13435.0</v>
      </c>
      <c r="H3" s="4" t="n">
        <v>8212.0</v>
      </c>
      <c r="I3" s="4" t="n">
        <v>2026.0</v>
      </c>
      <c r="J3" s="4" t="n">
        <v>560.0</v>
      </c>
      <c r="K3" s="4" t="n">
        <v>317.0</v>
      </c>
      <c r="L3" s="4" t="n">
        <v>368.0</v>
      </c>
      <c r="M3" s="4" t="n">
        <v>249.0</v>
      </c>
      <c r="N3" s="11" t="n">
        <f>SUM(D3:M3)</f>
        <v>66322.0</v>
      </c>
      <c r="O3" s="4" t="n">
        <v>325188.0</v>
      </c>
      <c r="P3" s="4" t="n">
        <v>282956.0</v>
      </c>
      <c r="Q3" s="11" t="n">
        <f>SUM(D3:L3)</f>
        <v>66073.0</v>
      </c>
      <c r="R3" s="6" t="n">
        <f ref="R3:R48" si="0" t="shared">IF(P3&lt;&gt;0,P3/SUM(D3:L3),0)</f>
        <v>4.282475443827282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1378.0</v>
      </c>
      <c r="E4" s="5" t="n">
        <v>2076.0</v>
      </c>
      <c r="F4" s="5" t="n">
        <v>3503.0</v>
      </c>
      <c r="G4" s="5" t="n">
        <v>16570.0</v>
      </c>
      <c r="H4" s="5" t="n">
        <v>137152.0</v>
      </c>
      <c r="I4" s="5" t="n">
        <v>8126.0</v>
      </c>
      <c r="J4" s="5" t="n">
        <v>1413.0</v>
      </c>
      <c r="K4" s="5" t="n">
        <v>2408.0</v>
      </c>
      <c r="L4" s="5" t="n">
        <v>1078.0</v>
      </c>
      <c r="M4" s="5" t="n">
        <v>3457.0</v>
      </c>
      <c r="N4" s="11" t="n">
        <f ref="N4:N14" si="1" t="shared">SUM(D4:M4)</f>
        <v>177161.0</v>
      </c>
      <c r="O4" s="5" t="n">
        <v>2715811.0</v>
      </c>
      <c r="P4" s="5" t="n">
        <v>1263139.0</v>
      </c>
      <c r="Q4" s="11" t="n">
        <f ref="Q4:Q48" si="2" t="shared">SUM(D4:L4)</f>
        <v>173704.0</v>
      </c>
      <c r="R4" s="6" t="n">
        <f si="0" t="shared"/>
        <v>7.271789941509694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3532.0</v>
      </c>
      <c r="E5" s="5" t="n">
        <v>23665.0</v>
      </c>
      <c r="F5" s="5" t="n">
        <v>32821.0</v>
      </c>
      <c r="G5" s="5" t="n">
        <v>13795.0</v>
      </c>
      <c r="H5" s="5" t="n">
        <v>7703.0</v>
      </c>
      <c r="I5" s="5" t="n">
        <v>3546.0</v>
      </c>
      <c r="J5" s="5" t="n">
        <v>1901.0</v>
      </c>
      <c r="K5" s="5" t="n">
        <v>1221.0</v>
      </c>
      <c r="L5" s="5" t="n">
        <v>823.0</v>
      </c>
      <c r="M5" s="5" t="n">
        <v>667.0</v>
      </c>
      <c r="N5" s="11" t="n">
        <f si="1" t="shared"/>
        <v>89674.0</v>
      </c>
      <c r="O5" s="5" t="n">
        <v>592615.0</v>
      </c>
      <c r="P5" s="5" t="n">
        <v>442665.0</v>
      </c>
      <c r="Q5" s="11" t="n">
        <f si="2" t="shared"/>
        <v>89007.0</v>
      </c>
      <c r="R5" s="6" t="n">
        <f si="0" t="shared"/>
        <v>4.973372880784657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1788.0</v>
      </c>
      <c r="E6" s="5" t="n">
        <v>4796.0</v>
      </c>
      <c r="F6" s="5" t="n">
        <v>8761.0</v>
      </c>
      <c r="G6" s="5" t="n">
        <v>1619.0</v>
      </c>
      <c r="H6" s="5" t="n">
        <v>1193.0</v>
      </c>
      <c r="I6" s="5" t="n">
        <v>531.0</v>
      </c>
      <c r="J6" s="5" t="n">
        <v>422.0</v>
      </c>
      <c r="K6" s="5" t="n">
        <v>156.0</v>
      </c>
      <c r="L6" s="5" t="n">
        <v>128.0</v>
      </c>
      <c r="M6" s="5" t="n">
        <v>227.0</v>
      </c>
      <c r="N6" s="11" t="n">
        <f si="1" t="shared"/>
        <v>19621.0</v>
      </c>
      <c r="O6" s="5" t="n">
        <v>134824.0</v>
      </c>
      <c r="P6" s="5" t="n">
        <v>83607.0</v>
      </c>
      <c r="Q6" s="11" t="n">
        <f si="2" t="shared"/>
        <v>19394.0</v>
      </c>
      <c r="R6" s="6" t="n">
        <f si="0" t="shared"/>
        <v>4.310972465711044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144.0</v>
      </c>
      <c r="E7" s="5" t="n">
        <v>227.0</v>
      </c>
      <c r="F7" s="5" t="n">
        <v>270.0</v>
      </c>
      <c r="G7" s="5" t="n">
        <v>222.0</v>
      </c>
      <c r="H7" s="5" t="n">
        <v>290.0</v>
      </c>
      <c r="I7" s="5" t="n">
        <v>163.0</v>
      </c>
      <c r="J7" s="5" t="n">
        <v>155.0</v>
      </c>
      <c r="K7" s="5" t="n">
        <v>85.0</v>
      </c>
      <c r="L7" s="5" t="n">
        <v>57.0</v>
      </c>
      <c r="M7" s="5" t="n">
        <v>131.0</v>
      </c>
      <c r="N7" s="11" t="n">
        <f si="1" t="shared"/>
        <v>1744.0</v>
      </c>
      <c r="O7" s="5" t="n">
        <v>61282.0</v>
      </c>
      <c r="P7" s="5" t="n">
        <v>18021.0</v>
      </c>
      <c r="Q7" s="11" t="n">
        <f si="2" t="shared"/>
        <v>1613.0</v>
      </c>
      <c r="R7" s="6" t="n">
        <f si="0" t="shared"/>
        <v>11.172349659020458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72.0</v>
      </c>
      <c r="E8" s="5" t="n">
        <v>142.0</v>
      </c>
      <c r="F8" s="5" t="n">
        <v>176.0</v>
      </c>
      <c r="G8" s="5" t="n">
        <v>204.0</v>
      </c>
      <c r="H8" s="5" t="n">
        <v>302.0</v>
      </c>
      <c r="I8" s="5" t="n">
        <v>174.0</v>
      </c>
      <c r="J8" s="5" t="n">
        <v>33.0</v>
      </c>
      <c r="K8" s="5" t="n">
        <v>24.0</v>
      </c>
      <c r="L8" s="5" t="n">
        <v>9.0</v>
      </c>
      <c r="M8" s="5" t="n">
        <v>25.0</v>
      </c>
      <c r="N8" s="11" t="n">
        <f si="1" t="shared"/>
        <v>1161.0</v>
      </c>
      <c r="O8" s="5" t="n">
        <v>18037.0</v>
      </c>
      <c r="P8" s="5" t="n">
        <v>7772.0</v>
      </c>
      <c r="Q8" s="11" t="n">
        <f si="2" t="shared"/>
        <v>1136.0</v>
      </c>
      <c r="R8" s="6" t="n">
        <f si="0" t="shared"/>
        <v>6.841549295774648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828.0</v>
      </c>
      <c r="E9" s="5" t="n">
        <v>831.0</v>
      </c>
      <c r="F9" s="5" t="n">
        <v>2106.0</v>
      </c>
      <c r="G9" s="5" t="n">
        <v>2725.0</v>
      </c>
      <c r="H9" s="5" t="n">
        <v>11254.0</v>
      </c>
      <c r="I9" s="5" t="n">
        <v>2903.0</v>
      </c>
      <c r="J9" s="5" t="n">
        <v>659.0</v>
      </c>
      <c r="K9" s="5" t="n">
        <v>149.0</v>
      </c>
      <c r="L9" s="5" t="n">
        <v>209.0</v>
      </c>
      <c r="M9" s="5" t="n">
        <v>220.0</v>
      </c>
      <c r="N9" s="11" t="n">
        <f si="1" t="shared"/>
        <v>21884.0</v>
      </c>
      <c r="O9" s="5" t="n">
        <v>224900.0</v>
      </c>
      <c r="P9" s="5" t="n">
        <v>154529.0</v>
      </c>
      <c r="Q9" s="11" t="n">
        <f si="2" t="shared"/>
        <v>21664.0</v>
      </c>
      <c r="R9" s="6" t="n">
        <f si="0" t="shared"/>
        <v>7.132985598227474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761.0</v>
      </c>
      <c r="E10" s="5" t="n">
        <v>1450.0</v>
      </c>
      <c r="F10" s="5" t="n">
        <v>2260.0</v>
      </c>
      <c r="G10" s="5" t="n">
        <v>2671.0</v>
      </c>
      <c r="H10" s="5" t="n">
        <v>7606.0</v>
      </c>
      <c r="I10" s="5" t="n">
        <v>2829.0</v>
      </c>
      <c r="J10" s="5" t="n">
        <v>3523.0</v>
      </c>
      <c r="K10" s="5" t="n">
        <v>139.0</v>
      </c>
      <c r="L10" s="5" t="n">
        <v>67.0</v>
      </c>
      <c r="M10" s="5" t="n">
        <v>94.0</v>
      </c>
      <c r="N10" s="11" t="n">
        <f si="1" t="shared"/>
        <v>21400.0</v>
      </c>
      <c r="O10" s="5" t="n">
        <v>217378.0</v>
      </c>
      <c r="P10" s="5" t="n">
        <v>181161.0</v>
      </c>
      <c r="Q10" s="11" t="n">
        <f si="2" t="shared"/>
        <v>21306.0</v>
      </c>
      <c r="R10" s="6" t="n">
        <f si="0" t="shared"/>
        <v>8.502816108138553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258.0</v>
      </c>
      <c r="E11" s="5" t="n">
        <v>435.0</v>
      </c>
      <c r="F11" s="5" t="n">
        <v>515.0</v>
      </c>
      <c r="G11" s="5" t="n">
        <v>368.0</v>
      </c>
      <c r="H11" s="5" t="n">
        <v>967.0</v>
      </c>
      <c r="I11" s="5" t="n">
        <v>613.0</v>
      </c>
      <c r="J11" s="5" t="n">
        <v>451.0</v>
      </c>
      <c r="K11" s="5" t="n">
        <v>287.0</v>
      </c>
      <c r="L11" s="5" t="n">
        <v>178.0</v>
      </c>
      <c r="M11" s="5" t="n">
        <v>4507.0</v>
      </c>
      <c r="N11" s="11" t="n">
        <f si="1" t="shared"/>
        <v>8579.0</v>
      </c>
      <c r="O11" s="5" t="n">
        <v>3817877.0</v>
      </c>
      <c r="P11" s="5" t="n">
        <v>54185.0</v>
      </c>
      <c r="Q11" s="11" t="n">
        <f si="2" t="shared"/>
        <v>4072.0</v>
      </c>
      <c r="R11" s="6" t="n">
        <f si="0" t="shared"/>
        <v>13.306728880157172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467.0</v>
      </c>
      <c r="E12" s="5" t="n">
        <v>502.0</v>
      </c>
      <c r="F12" s="5" t="n">
        <v>628.0</v>
      </c>
      <c r="G12" s="5" t="n">
        <v>472.0</v>
      </c>
      <c r="H12" s="5" t="n">
        <v>620.0</v>
      </c>
      <c r="I12" s="5" t="n">
        <v>524.0</v>
      </c>
      <c r="J12" s="5" t="n">
        <v>480.0</v>
      </c>
      <c r="K12" s="5" t="n">
        <v>472.0</v>
      </c>
      <c r="L12" s="5" t="n">
        <v>127.0</v>
      </c>
      <c r="M12" s="5" t="n">
        <v>3401.0</v>
      </c>
      <c r="N12" s="11" t="n">
        <f si="1" t="shared"/>
        <v>7693.0</v>
      </c>
      <c r="O12" s="5" t="n">
        <v>2256602.0</v>
      </c>
      <c r="P12" s="5" t="n">
        <v>56980.0</v>
      </c>
      <c r="Q12" s="11" t="n">
        <f si="2" t="shared"/>
        <v>4292.0</v>
      </c>
      <c r="R12" s="6" t="n">
        <f si="0" t="shared"/>
        <v>13.275862068965518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206.0</v>
      </c>
      <c r="E13" s="5" t="n">
        <v>538.0</v>
      </c>
      <c r="F13" s="5" t="n">
        <v>896.0</v>
      </c>
      <c r="G13" s="5" t="n">
        <v>1105.0</v>
      </c>
      <c r="H13" s="5" t="n">
        <v>757.0</v>
      </c>
      <c r="I13" s="5" t="n">
        <v>329.0</v>
      </c>
      <c r="J13" s="5" t="n">
        <v>270.0</v>
      </c>
      <c r="K13" s="5" t="n">
        <v>387.0</v>
      </c>
      <c r="L13" s="5" t="n">
        <v>137.0</v>
      </c>
      <c r="M13" s="5" t="n">
        <v>2583.0</v>
      </c>
      <c r="N13" s="11" t="n">
        <f si="1" t="shared"/>
        <v>7208.0</v>
      </c>
      <c r="O13" s="5" t="n">
        <v>1782581.0</v>
      </c>
      <c r="P13" s="5" t="n">
        <v>50527.0</v>
      </c>
      <c r="Q13" s="11" t="n">
        <f si="2" t="shared"/>
        <v>4625.0</v>
      </c>
      <c r="R13" s="6" t="n">
        <f si="0" t="shared"/>
        <v>10.924756756756757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99.0</v>
      </c>
      <c r="E14" s="5" t="n">
        <v>69.0</v>
      </c>
      <c r="F14" s="5" t="n">
        <v>245.0</v>
      </c>
      <c r="G14" s="5" t="n">
        <v>239.0</v>
      </c>
      <c r="H14" s="5" t="n">
        <v>580.0</v>
      </c>
      <c r="I14" s="5" t="n">
        <v>321.0</v>
      </c>
      <c r="J14" s="5" t="n">
        <v>342.0</v>
      </c>
      <c r="K14" s="5" t="n">
        <v>337.0</v>
      </c>
      <c r="L14" s="5" t="n">
        <v>164.0</v>
      </c>
      <c r="M14" s="5" t="n">
        <v>3324.0</v>
      </c>
      <c r="N14" s="11" t="n">
        <f si="1" t="shared"/>
        <v>5720.0</v>
      </c>
      <c r="O14" s="5" t="n">
        <v>2796569.0</v>
      </c>
      <c r="P14" s="5" t="n">
        <v>46921.0</v>
      </c>
      <c r="Q14" s="11" t="n">
        <f si="2" t="shared"/>
        <v>2396.0</v>
      </c>
      <c r="R14" s="6" t="n">
        <f si="0" t="shared"/>
        <v>19.5830550918197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23.0</v>
      </c>
      <c r="E15" s="5" t="n">
        <f ref="E15:M15" si="3" t="shared">E16-E9-E10-E11-E12-E13-E14</f>
        <v>12.0</v>
      </c>
      <c r="F15" s="5" t="n">
        <f si="3" t="shared"/>
        <v>24.0</v>
      </c>
      <c r="G15" s="5" t="n">
        <f si="3" t="shared"/>
        <v>21.0</v>
      </c>
      <c r="H15" s="5" t="n">
        <f si="3" t="shared"/>
        <v>78.0</v>
      </c>
      <c r="I15" s="5" t="n">
        <f si="3" t="shared"/>
        <v>54.0</v>
      </c>
      <c r="J15" s="5" t="n">
        <f si="3" t="shared"/>
        <v>41.0</v>
      </c>
      <c r="K15" s="5" t="n">
        <f si="3" t="shared"/>
        <v>40.0</v>
      </c>
      <c r="L15" s="5" t="n">
        <f si="3" t="shared"/>
        <v>30.0</v>
      </c>
      <c r="M15" s="5" t="n">
        <f si="3" t="shared"/>
        <v>250.0</v>
      </c>
      <c r="N15" s="5" t="n">
        <f ref="N15" si="4" t="shared">N16-N9-N10-N11-N12-N13-N14</f>
        <v>573.0</v>
      </c>
      <c r="O15" s="5" t="n">
        <f>O16-O9-O10-O11-O12-O13-O14</f>
        <v>188147.0</v>
      </c>
      <c r="P15" s="5" t="n">
        <f>P16-P9-P10-P11-P12-P13-P14</f>
        <v>6521.0</v>
      </c>
      <c r="Q15" s="11" t="n">
        <f si="2" t="shared"/>
        <v>323.0</v>
      </c>
      <c r="R15" s="6" t="n">
        <f si="0" t="shared"/>
        <v>20.188854489164086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2642.0</v>
      </c>
      <c r="E16" s="5" t="n">
        <v>3837.0</v>
      </c>
      <c r="F16" s="5" t="n">
        <v>6674.0</v>
      </c>
      <c r="G16" s="5" t="n">
        <v>7601.0</v>
      </c>
      <c r="H16" s="5" t="n">
        <v>21862.0</v>
      </c>
      <c r="I16" s="5" t="n">
        <v>7573.0</v>
      </c>
      <c r="J16" s="5" t="n">
        <v>5766.0</v>
      </c>
      <c r="K16" s="5" t="n">
        <v>1811.0</v>
      </c>
      <c r="L16" s="5" t="n">
        <v>912.0</v>
      </c>
      <c r="M16" s="5" t="n">
        <v>14379.0</v>
      </c>
      <c r="N16" s="11" t="n">
        <f ref="N16:N48" si="5" t="shared">SUM(D16:M16)</f>
        <v>73057.0</v>
      </c>
      <c r="O16" s="5" t="n">
        <v>1.1284054E7</v>
      </c>
      <c r="P16" s="5" t="n">
        <v>550824.0</v>
      </c>
      <c r="Q16" s="11" t="n">
        <f si="2" t="shared"/>
        <v>58678.0</v>
      </c>
      <c r="R16" s="6" t="n">
        <f si="0" t="shared"/>
        <v>9.387232011997682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80.0</v>
      </c>
      <c r="E17" s="5" t="n">
        <f ref="E17:M17" si="6" t="shared">E18-E16-E3-E4-E5-E6-E7-E8</f>
        <v>147.0</v>
      </c>
      <c r="F17" s="5" t="n">
        <f si="6" t="shared"/>
        <v>169.0</v>
      </c>
      <c r="G17" s="5" t="n">
        <f si="6" t="shared"/>
        <v>204.0</v>
      </c>
      <c r="H17" s="5" t="n">
        <f si="6" t="shared"/>
        <v>405.0</v>
      </c>
      <c r="I17" s="5" t="n">
        <f si="6" t="shared"/>
        <v>729.0</v>
      </c>
      <c r="J17" s="5" t="n">
        <f si="6" t="shared"/>
        <v>723.0</v>
      </c>
      <c r="K17" s="5" t="n">
        <f si="6" t="shared"/>
        <v>778.0</v>
      </c>
      <c r="L17" s="5" t="n">
        <f si="6" t="shared"/>
        <v>512.0</v>
      </c>
      <c r="M17" s="5" t="n">
        <f si="6" t="shared"/>
        <v>1479.0</v>
      </c>
      <c r="N17" s="11" t="n">
        <f si="5" t="shared"/>
        <v>5226.0</v>
      </c>
      <c r="O17" s="5" t="n">
        <f>O18-O16-O3-O4-O5-O6-O7-O8</f>
        <v>587974.0</v>
      </c>
      <c r="P17" s="5" t="n">
        <f>P18-P16-P3-P4-P5-P6-P7-P8</f>
        <v>102433.0</v>
      </c>
      <c r="Q17" s="11" t="n">
        <f si="2" t="shared"/>
        <v>3747.0</v>
      </c>
      <c r="R17" s="6" t="n">
        <f si="0" t="shared"/>
        <v>27.337336535895382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12230.0</v>
      </c>
      <c r="E18" s="5" t="n">
        <v>47116.0</v>
      </c>
      <c r="F18" s="5" t="n">
        <v>78709.0</v>
      </c>
      <c r="G18" s="5" t="n">
        <v>53650.0</v>
      </c>
      <c r="H18" s="5" t="n">
        <v>177119.0</v>
      </c>
      <c r="I18" s="5" t="n">
        <v>22868.0</v>
      </c>
      <c r="J18" s="5" t="n">
        <v>10973.0</v>
      </c>
      <c r="K18" s="5" t="n">
        <v>6800.0</v>
      </c>
      <c r="L18" s="5" t="n">
        <v>3887.0</v>
      </c>
      <c r="M18" s="5" t="n">
        <v>20614.0</v>
      </c>
      <c r="N18" s="11" t="n">
        <f si="5" t="shared"/>
        <v>433966.0</v>
      </c>
      <c r="O18" s="5" t="n">
        <v>1.5719785E7</v>
      </c>
      <c r="P18" s="5" t="n">
        <v>2751417.0</v>
      </c>
      <c r="Q18" s="11" t="n">
        <f si="2" t="shared"/>
        <v>413352.0</v>
      </c>
      <c r="R18" s="6" t="n">
        <f si="0" t="shared"/>
        <v>6.6563534227486505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294.0</v>
      </c>
      <c r="E19" s="5" t="n">
        <v>625.0</v>
      </c>
      <c r="F19" s="5" t="n">
        <v>994.0</v>
      </c>
      <c r="G19" s="5" t="n">
        <v>608.0</v>
      </c>
      <c r="H19" s="5" t="n">
        <v>820.0</v>
      </c>
      <c r="I19" s="5" t="n">
        <v>849.0</v>
      </c>
      <c r="J19" s="5" t="n">
        <v>559.0</v>
      </c>
      <c r="K19" s="5" t="n">
        <v>111.0</v>
      </c>
      <c r="L19" s="5" t="n">
        <v>75.0</v>
      </c>
      <c r="M19" s="5" t="n">
        <v>127.0</v>
      </c>
      <c r="N19" s="11" t="n">
        <f si="5" t="shared"/>
        <v>5062.0</v>
      </c>
      <c r="O19" s="5" t="n">
        <v>77258.0</v>
      </c>
      <c r="P19" s="5" t="n">
        <v>44791.0</v>
      </c>
      <c r="Q19" s="11" t="n">
        <f si="2" t="shared"/>
        <v>4935.0</v>
      </c>
      <c r="R19" s="6" t="n">
        <f si="0" t="shared"/>
        <v>9.076190476190476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2948.0</v>
      </c>
      <c r="E20" s="5" t="n">
        <v>3306.0</v>
      </c>
      <c r="F20" s="5" t="n">
        <v>3827.0</v>
      </c>
      <c r="G20" s="5" t="n">
        <v>2921.0</v>
      </c>
      <c r="H20" s="5" t="n">
        <v>5940.0</v>
      </c>
      <c r="I20" s="5" t="n">
        <v>6594.0</v>
      </c>
      <c r="J20" s="5" t="n">
        <v>3353.0</v>
      </c>
      <c r="K20" s="5" t="n">
        <v>1094.0</v>
      </c>
      <c r="L20" s="5" t="n">
        <v>325.0</v>
      </c>
      <c r="M20" s="5" t="n">
        <v>616.0</v>
      </c>
      <c r="N20" s="11" t="n">
        <f si="5" t="shared"/>
        <v>30924.0</v>
      </c>
      <c r="O20" s="5" t="n">
        <v>477266.0</v>
      </c>
      <c r="P20" s="5" t="n">
        <v>287612.0</v>
      </c>
      <c r="Q20" s="11" t="n">
        <f si="2" t="shared"/>
        <v>30308.0</v>
      </c>
      <c r="R20" s="6" t="n">
        <f si="0" t="shared"/>
        <v>9.489639699089349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7.0</v>
      </c>
      <c r="E21" s="5" t="n">
        <v>9.0</v>
      </c>
      <c r="F21" s="5" t="n">
        <v>25.0</v>
      </c>
      <c r="G21" s="5" t="n">
        <v>15.0</v>
      </c>
      <c r="H21" s="5" t="n">
        <v>64.0</v>
      </c>
      <c r="I21" s="5" t="n">
        <v>84.0</v>
      </c>
      <c r="J21" s="5" t="n">
        <v>16.0</v>
      </c>
      <c r="K21" s="5" t="n">
        <v>3.0</v>
      </c>
      <c r="L21" s="5" t="n">
        <v>5.0</v>
      </c>
      <c r="M21" s="5" t="n">
        <v>12.0</v>
      </c>
      <c r="N21" s="11" t="n">
        <f si="5" t="shared"/>
        <v>240.0</v>
      </c>
      <c r="O21" s="5" t="n">
        <v>5862.0</v>
      </c>
      <c r="P21" s="5" t="n">
        <v>2233.0</v>
      </c>
      <c r="Q21" s="11" t="n">
        <f si="2" t="shared"/>
        <v>228.0</v>
      </c>
      <c r="R21" s="6" t="n">
        <f si="0" t="shared"/>
        <v>9.793859649122806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29.0</v>
      </c>
      <c r="E22" s="5" t="n">
        <v>33.0</v>
      </c>
      <c r="F22" s="5" t="n">
        <v>37.0</v>
      </c>
      <c r="G22" s="5" t="n">
        <v>33.0</v>
      </c>
      <c r="H22" s="5" t="n">
        <v>72.0</v>
      </c>
      <c r="I22" s="5" t="n">
        <v>43.0</v>
      </c>
      <c r="J22" s="5" t="n">
        <v>18.0</v>
      </c>
      <c r="K22" s="5" t="n">
        <v>15.0</v>
      </c>
      <c r="L22" s="5" t="n">
        <v>3.0</v>
      </c>
      <c r="M22" s="5" t="n">
        <v>9.0</v>
      </c>
      <c r="N22" s="11" t="n">
        <f si="5" t="shared"/>
        <v>292.0</v>
      </c>
      <c r="O22" s="5" t="n">
        <v>4899.0</v>
      </c>
      <c r="P22" s="5" t="n">
        <v>2536.0</v>
      </c>
      <c r="Q22" s="11" t="n">
        <f si="2" t="shared"/>
        <v>283.0</v>
      </c>
      <c r="R22" s="6" t="n">
        <f si="0" t="shared"/>
        <v>8.96113074204947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9.0</v>
      </c>
      <c r="F23" s="5" t="n">
        <v>13.0</v>
      </c>
      <c r="G23" s="5" t="n">
        <v>6.0</v>
      </c>
      <c r="H23" s="5" t="n">
        <v>12.0</v>
      </c>
      <c r="I23" s="5" t="n">
        <v>14.0</v>
      </c>
      <c r="J23" s="5" t="n">
        <v>4.0</v>
      </c>
      <c r="K23" s="5" t="n">
        <v>3.0</v>
      </c>
      <c r="L23" s="5" t="n">
        <v>3.0</v>
      </c>
      <c r="M23" s="5" t="n">
        <v>10.0</v>
      </c>
      <c r="N23" s="11" t="n">
        <f si="5" t="shared"/>
        <v>74.0</v>
      </c>
      <c r="O23" s="5" t="n">
        <v>2761.0</v>
      </c>
      <c r="P23" s="5" t="n">
        <v>739.0</v>
      </c>
      <c r="Q23" s="11" t="n">
        <f si="2" t="shared"/>
        <v>64.0</v>
      </c>
      <c r="R23" s="6" t="n">
        <f si="0" t="shared"/>
        <v>11.546875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15.0</v>
      </c>
      <c r="E24" s="5" t="n">
        <f ref="E24:M24" si="7" t="shared">E25-E19-E20-E21-E22-E23</f>
        <v>42.0</v>
      </c>
      <c r="F24" s="5" t="n">
        <f si="7" t="shared"/>
        <v>72.0</v>
      </c>
      <c r="G24" s="5" t="n">
        <f si="7" t="shared"/>
        <v>46.0</v>
      </c>
      <c r="H24" s="5" t="n">
        <f si="7" t="shared"/>
        <v>90.0</v>
      </c>
      <c r="I24" s="5" t="n">
        <f si="7" t="shared"/>
        <v>77.0</v>
      </c>
      <c r="J24" s="5" t="n">
        <f si="7" t="shared"/>
        <v>28.0</v>
      </c>
      <c r="K24" s="5" t="n">
        <f si="7" t="shared"/>
        <v>21.0</v>
      </c>
      <c r="L24" s="5" t="n">
        <f si="7" t="shared"/>
        <v>9.0</v>
      </c>
      <c r="M24" s="5" t="n">
        <f si="7" t="shared"/>
        <v>51.0</v>
      </c>
      <c r="N24" s="11" t="n">
        <f si="5" t="shared"/>
        <v>451.0</v>
      </c>
      <c r="O24" s="5" t="n">
        <f>O25-O19-O20-O21-O22-O23</f>
        <v>19771.0</v>
      </c>
      <c r="P24" s="5" t="n">
        <f>P25-P19-P20-P21-P22-P23</f>
        <v>4163.0</v>
      </c>
      <c r="Q24" s="11" t="n">
        <f si="2" t="shared"/>
        <v>400.0</v>
      </c>
      <c r="R24" s="6" t="n">
        <f si="0" t="shared"/>
        <v>10.4075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3293.0</v>
      </c>
      <c r="E25" s="5" t="n">
        <v>4024.0</v>
      </c>
      <c r="F25" s="5" t="n">
        <v>4968.0</v>
      </c>
      <c r="G25" s="5" t="n">
        <v>3629.0</v>
      </c>
      <c r="H25" s="5" t="n">
        <v>6998.0</v>
      </c>
      <c r="I25" s="5" t="n">
        <v>7661.0</v>
      </c>
      <c r="J25" s="5" t="n">
        <v>3978.0</v>
      </c>
      <c r="K25" s="5" t="n">
        <v>1247.0</v>
      </c>
      <c r="L25" s="5" t="n">
        <v>420.0</v>
      </c>
      <c r="M25" s="5" t="n">
        <v>825.0</v>
      </c>
      <c r="N25" s="11" t="n">
        <f si="5" t="shared"/>
        <v>37043.0</v>
      </c>
      <c r="O25" s="5" t="n">
        <v>587817.0</v>
      </c>
      <c r="P25" s="5" t="n">
        <v>342074.0</v>
      </c>
      <c r="Q25" s="11" t="n">
        <f si="2" t="shared"/>
        <v>36218.0</v>
      </c>
      <c r="R25" s="6" t="n">
        <f si="0" t="shared"/>
        <v>9.444861670992324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32.0</v>
      </c>
      <c r="E26" s="5" t="n">
        <v>47.0</v>
      </c>
      <c r="F26" s="5" t="n">
        <v>37.0</v>
      </c>
      <c r="G26" s="5" t="n">
        <v>24.0</v>
      </c>
      <c r="H26" s="5" t="n">
        <v>35.0</v>
      </c>
      <c r="I26" s="5" t="n">
        <v>38.0</v>
      </c>
      <c r="J26" s="5" t="n">
        <v>15.0</v>
      </c>
      <c r="K26" s="5" t="n">
        <v>4.0</v>
      </c>
      <c r="L26" s="5" t="n">
        <v>6.0</v>
      </c>
      <c r="M26" s="5" t="n">
        <v>7.0</v>
      </c>
      <c r="N26" s="11" t="n">
        <f si="5" t="shared"/>
        <v>245.0</v>
      </c>
      <c r="O26" s="5" t="n">
        <v>3525.0</v>
      </c>
      <c r="P26" s="5" t="n">
        <v>1889.0</v>
      </c>
      <c r="Q26" s="11" t="n">
        <f si="2" t="shared"/>
        <v>238.0</v>
      </c>
      <c r="R26" s="6" t="n">
        <f si="0" t="shared"/>
        <v>7.936974789915967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221.0</v>
      </c>
      <c r="E27" s="5" t="n">
        <v>274.0</v>
      </c>
      <c r="F27" s="5" t="n">
        <v>267.0</v>
      </c>
      <c r="G27" s="5" t="n">
        <v>256.0</v>
      </c>
      <c r="H27" s="5" t="n">
        <v>342.0</v>
      </c>
      <c r="I27" s="5" t="n">
        <v>346.0</v>
      </c>
      <c r="J27" s="5" t="n">
        <v>172.0</v>
      </c>
      <c r="K27" s="5" t="n">
        <v>67.0</v>
      </c>
      <c r="L27" s="5" t="n">
        <v>37.0</v>
      </c>
      <c r="M27" s="5" t="n">
        <v>71.0</v>
      </c>
      <c r="N27" s="11" t="n">
        <f si="5" t="shared"/>
        <v>2053.0</v>
      </c>
      <c r="O27" s="5" t="n">
        <v>30939.0</v>
      </c>
      <c r="P27" s="5" t="n">
        <v>18054.0</v>
      </c>
      <c r="Q27" s="11" t="n">
        <f si="2" t="shared"/>
        <v>1982.0</v>
      </c>
      <c r="R27" s="6" t="n">
        <f si="0" t="shared"/>
        <v>9.108980827447024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274.0</v>
      </c>
      <c r="E28" s="5" t="n">
        <v>426.0</v>
      </c>
      <c r="F28" s="5" t="n">
        <v>439.0</v>
      </c>
      <c r="G28" s="5" t="n">
        <v>312.0</v>
      </c>
      <c r="H28" s="5" t="n">
        <v>566.0</v>
      </c>
      <c r="I28" s="5" t="n">
        <v>503.0</v>
      </c>
      <c r="J28" s="5" t="n">
        <v>329.0</v>
      </c>
      <c r="K28" s="5" t="n">
        <v>73.0</v>
      </c>
      <c r="L28" s="5" t="n">
        <v>37.0</v>
      </c>
      <c r="M28" s="5" t="n">
        <v>85.0</v>
      </c>
      <c r="N28" s="11" t="n">
        <f si="5" t="shared"/>
        <v>3044.0</v>
      </c>
      <c r="O28" s="5" t="n">
        <v>41321.0</v>
      </c>
      <c r="P28" s="5" t="n">
        <v>26001.0</v>
      </c>
      <c r="Q28" s="11" t="n">
        <f si="2" t="shared"/>
        <v>2959.0</v>
      </c>
      <c r="R28" s="6" t="n">
        <f si="0" t="shared"/>
        <v>8.787090233186888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141.0</v>
      </c>
      <c r="E29" s="5" t="n">
        <v>214.0</v>
      </c>
      <c r="F29" s="5" t="n">
        <v>174.0</v>
      </c>
      <c r="G29" s="5" t="n">
        <v>128.0</v>
      </c>
      <c r="H29" s="5" t="n">
        <v>173.0</v>
      </c>
      <c r="I29" s="5" t="n">
        <v>117.0</v>
      </c>
      <c r="J29" s="5" t="n">
        <v>71.0</v>
      </c>
      <c r="K29" s="5" t="n">
        <v>28.0</v>
      </c>
      <c r="L29" s="5" t="n">
        <v>15.0</v>
      </c>
      <c r="M29" s="5" t="n">
        <v>23.0</v>
      </c>
      <c r="N29" s="11" t="n">
        <f si="5" t="shared"/>
        <v>1084.0</v>
      </c>
      <c r="O29" s="5" t="n">
        <v>14065.0</v>
      </c>
      <c r="P29" s="5" t="n">
        <v>7900.0</v>
      </c>
      <c r="Q29" s="11" t="n">
        <f si="2" t="shared"/>
        <v>1061.0</v>
      </c>
      <c r="R29" s="6" t="n">
        <f si="0" t="shared"/>
        <v>7.445805843543827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140.0</v>
      </c>
      <c r="E30" s="5" t="n">
        <v>118.0</v>
      </c>
      <c r="F30" s="5" t="n">
        <v>123.0</v>
      </c>
      <c r="G30" s="5" t="n">
        <v>79.0</v>
      </c>
      <c r="H30" s="5" t="n">
        <v>157.0</v>
      </c>
      <c r="I30" s="5" t="n">
        <v>188.0</v>
      </c>
      <c r="J30" s="5" t="n">
        <v>80.0</v>
      </c>
      <c r="K30" s="5" t="n">
        <v>17.0</v>
      </c>
      <c r="L30" s="5" t="n">
        <v>7.0</v>
      </c>
      <c r="M30" s="5" t="n">
        <v>10.0</v>
      </c>
      <c r="N30" s="11" t="n">
        <f si="5" t="shared"/>
        <v>919.0</v>
      </c>
      <c r="O30" s="5" t="n">
        <v>9248.0</v>
      </c>
      <c r="P30" s="5" t="n">
        <v>7003.0</v>
      </c>
      <c r="Q30" s="11" t="n">
        <f si="2" t="shared"/>
        <v>909.0</v>
      </c>
      <c r="R30" s="6" t="n">
        <f si="0" t="shared"/>
        <v>7.704070407040704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35.0</v>
      </c>
      <c r="E31" s="5" t="n">
        <v>61.0</v>
      </c>
      <c r="F31" s="5" t="n">
        <v>68.0</v>
      </c>
      <c r="G31" s="5" t="n">
        <v>56.0</v>
      </c>
      <c r="H31" s="5" t="n">
        <v>95.0</v>
      </c>
      <c r="I31" s="5" t="n">
        <v>93.0</v>
      </c>
      <c r="J31" s="5" t="n">
        <v>49.0</v>
      </c>
      <c r="K31" s="5" t="n">
        <v>12.0</v>
      </c>
      <c r="L31" s="5" t="n">
        <v>13.0</v>
      </c>
      <c r="M31" s="5" t="n">
        <v>10.0</v>
      </c>
      <c r="N31" s="11" t="n">
        <f si="5" t="shared"/>
        <v>492.0</v>
      </c>
      <c r="O31" s="5" t="n">
        <v>7644.0</v>
      </c>
      <c r="P31" s="5" t="n">
        <v>4910.0</v>
      </c>
      <c r="Q31" s="11" t="n">
        <f si="2" t="shared"/>
        <v>482.0</v>
      </c>
      <c r="R31" s="6" t="n">
        <f si="0" t="shared"/>
        <v>10.186721991701244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47.0</v>
      </c>
      <c r="E32" s="5" t="n">
        <v>61.0</v>
      </c>
      <c r="F32" s="5" t="n">
        <v>88.0</v>
      </c>
      <c r="G32" s="5" t="n">
        <v>45.0</v>
      </c>
      <c r="H32" s="5" t="n">
        <v>82.0</v>
      </c>
      <c r="I32" s="5" t="n">
        <v>46.0</v>
      </c>
      <c r="J32" s="5" t="n">
        <v>26.0</v>
      </c>
      <c r="K32" s="5" t="n">
        <v>32.0</v>
      </c>
      <c r="L32" s="5" t="n">
        <v>11.0</v>
      </c>
      <c r="M32" s="5" t="n">
        <v>32.0</v>
      </c>
      <c r="N32" s="11" t="n">
        <f si="5" t="shared"/>
        <v>470.0</v>
      </c>
      <c r="O32" s="5" t="n">
        <v>11371.0</v>
      </c>
      <c r="P32" s="5" t="n">
        <v>4434.0</v>
      </c>
      <c r="Q32" s="11" t="n">
        <f si="2" t="shared"/>
        <v>438.0</v>
      </c>
      <c r="R32" s="6" t="n">
        <f si="0" t="shared"/>
        <v>10.123287671232877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316.0</v>
      </c>
      <c r="E33" s="5" t="n">
        <v>565.0</v>
      </c>
      <c r="F33" s="5" t="n">
        <v>713.0</v>
      </c>
      <c r="G33" s="5" t="n">
        <v>386.0</v>
      </c>
      <c r="H33" s="5" t="n">
        <v>499.0</v>
      </c>
      <c r="I33" s="5" t="n">
        <v>342.0</v>
      </c>
      <c r="J33" s="5" t="n">
        <v>168.0</v>
      </c>
      <c r="K33" s="5" t="n">
        <v>83.0</v>
      </c>
      <c r="L33" s="5" t="n">
        <v>83.0</v>
      </c>
      <c r="M33" s="5" t="n">
        <v>78.0</v>
      </c>
      <c r="N33" s="11" t="n">
        <f si="5" t="shared"/>
        <v>3233.0</v>
      </c>
      <c r="O33" s="5" t="n">
        <v>45323.0</v>
      </c>
      <c r="P33" s="5" t="n">
        <v>25386.0</v>
      </c>
      <c r="Q33" s="11" t="n">
        <f si="2" t="shared"/>
        <v>3155.0</v>
      </c>
      <c r="R33" s="6" t="n">
        <f si="0" t="shared"/>
        <v>8.046275752773376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38.0</v>
      </c>
      <c r="E34" s="5" t="n">
        <v>41.0</v>
      </c>
      <c r="F34" s="5" t="n">
        <v>39.0</v>
      </c>
      <c r="G34" s="5" t="n">
        <v>23.0</v>
      </c>
      <c r="H34" s="5" t="n">
        <v>58.0</v>
      </c>
      <c r="I34" s="5" t="n">
        <v>61.0</v>
      </c>
      <c r="J34" s="5" t="n">
        <v>34.0</v>
      </c>
      <c r="K34" s="5" t="n">
        <v>14.0</v>
      </c>
      <c r="L34" s="5" t="n">
        <v>2.0</v>
      </c>
      <c r="M34" s="5" t="n">
        <v>9.0</v>
      </c>
      <c r="N34" s="11" t="n">
        <f si="5" t="shared"/>
        <v>319.0</v>
      </c>
      <c r="O34" s="5" t="n">
        <v>4052.0</v>
      </c>
      <c r="P34" s="5" t="n">
        <v>2835.0</v>
      </c>
      <c r="Q34" s="11" t="n">
        <f si="2" t="shared"/>
        <v>310.0</v>
      </c>
      <c r="R34" s="6" t="n">
        <f si="0" t="shared"/>
        <v>9.14516129032258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32.0</v>
      </c>
      <c r="E35" s="5" t="n">
        <v>24.0</v>
      </c>
      <c r="F35" s="5" t="n">
        <v>16.0</v>
      </c>
      <c r="G35" s="5" t="n">
        <v>7.0</v>
      </c>
      <c r="H35" s="5" t="n">
        <v>12.0</v>
      </c>
      <c r="I35" s="5" t="n">
        <v>10.0</v>
      </c>
      <c r="J35" s="5" t="n">
        <v>2.0</v>
      </c>
      <c r="K35" s="5" t="n">
        <v>1.0</v>
      </c>
      <c r="L35" s="5" t="n">
        <v>1.0</v>
      </c>
      <c r="M35" s="5" t="n">
        <v>3.0</v>
      </c>
      <c r="N35" s="11" t="n">
        <f si="5" t="shared"/>
        <v>108.0</v>
      </c>
      <c r="O35" s="5" t="n">
        <v>948.0</v>
      </c>
      <c r="P35" s="5" t="n">
        <v>488.0</v>
      </c>
      <c r="Q35" s="11" t="n">
        <f si="2" t="shared"/>
        <v>105.0</v>
      </c>
      <c r="R35" s="6" t="n">
        <f si="0" t="shared"/>
        <v>4.647619047619048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57.0</v>
      </c>
      <c r="E36" s="5" t="n">
        <v>68.0</v>
      </c>
      <c r="F36" s="5" t="n">
        <v>89.0</v>
      </c>
      <c r="G36" s="5" t="n">
        <v>51.0</v>
      </c>
      <c r="H36" s="5" t="n">
        <v>93.0</v>
      </c>
      <c r="I36" s="5" t="n">
        <v>75.0</v>
      </c>
      <c r="J36" s="5" t="n">
        <v>47.0</v>
      </c>
      <c r="K36" s="5" t="n">
        <v>16.0</v>
      </c>
      <c r="L36" s="5" t="n">
        <v>5.0</v>
      </c>
      <c r="M36" s="5" t="n">
        <v>11.0</v>
      </c>
      <c r="N36" s="11" t="n">
        <f si="5" t="shared"/>
        <v>512.0</v>
      </c>
      <c r="O36" s="5" t="n">
        <v>5981.0</v>
      </c>
      <c r="P36" s="5" t="n">
        <v>4230.0</v>
      </c>
      <c r="Q36" s="11" t="n">
        <f si="2" t="shared"/>
        <v>501.0</v>
      </c>
      <c r="R36" s="6" t="n">
        <f si="0" t="shared"/>
        <v>8.44311377245509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16.0</v>
      </c>
      <c r="E37" s="5" t="n">
        <v>22.0</v>
      </c>
      <c r="F37" s="5" t="n">
        <v>48.0</v>
      </c>
      <c r="G37" s="5" t="n">
        <v>31.0</v>
      </c>
      <c r="H37" s="5" t="n">
        <v>77.0</v>
      </c>
      <c r="I37" s="5" t="n">
        <v>59.0</v>
      </c>
      <c r="J37" s="5" t="n">
        <v>22.0</v>
      </c>
      <c r="K37" s="5" t="n">
        <v>9.0</v>
      </c>
      <c r="L37" s="5" t="n">
        <v>18.0</v>
      </c>
      <c r="M37" s="5" t="n">
        <v>30.0</v>
      </c>
      <c r="N37" s="11" t="n">
        <f si="5" t="shared"/>
        <v>332.0</v>
      </c>
      <c r="O37" s="5" t="n">
        <v>11318.0</v>
      </c>
      <c r="P37" s="5" t="n">
        <v>3749.0</v>
      </c>
      <c r="Q37" s="11" t="n">
        <f si="2" t="shared"/>
        <v>302.0</v>
      </c>
      <c r="R37" s="6" t="n">
        <f si="0" t="shared"/>
        <v>12.413907284768213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194.0</v>
      </c>
      <c r="E38" s="5" t="n">
        <f ref="E38:M38" si="8" t="shared">E39-E26-E27-E28-E29-E30-E31-E32-E33-E34-E35-E36-E37</f>
        <v>208.0</v>
      </c>
      <c r="F38" s="5" t="n">
        <f si="8" t="shared"/>
        <v>375.0</v>
      </c>
      <c r="G38" s="5" t="n">
        <f si="8" t="shared"/>
        <v>256.0</v>
      </c>
      <c r="H38" s="5" t="n">
        <f si="8" t="shared"/>
        <v>379.0</v>
      </c>
      <c r="I38" s="5" t="n">
        <f si="8" t="shared"/>
        <v>215.0</v>
      </c>
      <c r="J38" s="5" t="n">
        <f si="8" t="shared"/>
        <v>118.0</v>
      </c>
      <c r="K38" s="5" t="n">
        <f si="8" t="shared"/>
        <v>59.0</v>
      </c>
      <c r="L38" s="5" t="n">
        <f si="8" t="shared"/>
        <v>47.0</v>
      </c>
      <c r="M38" s="5" t="n">
        <f si="8" t="shared"/>
        <v>80.0</v>
      </c>
      <c r="N38" s="11" t="n">
        <f si="5" t="shared"/>
        <v>1931.0</v>
      </c>
      <c r="O38" s="5" t="n">
        <f>O39-O26-O27-O28-O29-O30-O31-O32-O33-O34-O35-O36-O37</f>
        <v>33756.0</v>
      </c>
      <c r="P38" s="5" t="n">
        <f>P39-P26-P27-P28-P29-P30-P31-P32-P33-P34-P35-P36-P37</f>
        <v>16503.0</v>
      </c>
      <c r="Q38" s="11" t="n">
        <f si="2" t="shared"/>
        <v>1851.0</v>
      </c>
      <c r="R38" s="6" t="n">
        <f si="0" t="shared"/>
        <v>8.915721231766613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1543.0</v>
      </c>
      <c r="E39" s="5" t="n">
        <v>2129.0</v>
      </c>
      <c r="F39" s="5" t="n">
        <v>2476.0</v>
      </c>
      <c r="G39" s="5" t="n">
        <v>1654.0</v>
      </c>
      <c r="H39" s="5" t="n">
        <v>2568.0</v>
      </c>
      <c r="I39" s="5" t="n">
        <v>2093.0</v>
      </c>
      <c r="J39" s="5" t="n">
        <v>1133.0</v>
      </c>
      <c r="K39" s="5" t="n">
        <v>415.0</v>
      </c>
      <c r="L39" s="5" t="n">
        <v>282.0</v>
      </c>
      <c r="M39" s="5" t="n">
        <v>449.0</v>
      </c>
      <c r="N39" s="11" t="n">
        <f si="5" t="shared"/>
        <v>14742.0</v>
      </c>
      <c r="O39" s="5" t="n">
        <v>219491.0</v>
      </c>
      <c r="P39" s="5" t="n">
        <v>123382.0</v>
      </c>
      <c r="Q39" s="11" t="n">
        <f si="2" t="shared"/>
        <v>14293.0</v>
      </c>
      <c r="R39" s="6" t="n">
        <f si="0" t="shared"/>
        <v>8.632337507870986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395.0</v>
      </c>
      <c r="E40" s="5" t="n">
        <v>608.0</v>
      </c>
      <c r="F40" s="5" t="n">
        <v>567.0</v>
      </c>
      <c r="G40" s="5" t="n">
        <v>412.0</v>
      </c>
      <c r="H40" s="5" t="n">
        <v>715.0</v>
      </c>
      <c r="I40" s="5" t="n">
        <v>521.0</v>
      </c>
      <c r="J40" s="5" t="n">
        <v>268.0</v>
      </c>
      <c r="K40" s="5" t="n">
        <v>59.0</v>
      </c>
      <c r="L40" s="5" t="n">
        <v>27.0</v>
      </c>
      <c r="M40" s="5" t="n">
        <v>42.0</v>
      </c>
      <c r="N40" s="11" t="n">
        <f si="5" t="shared"/>
        <v>3614.0</v>
      </c>
      <c r="O40" s="5" t="n">
        <v>36200.0</v>
      </c>
      <c r="P40" s="5" t="n">
        <v>25678.0</v>
      </c>
      <c r="Q40" s="11" t="n">
        <f si="2" t="shared"/>
        <v>3572.0</v>
      </c>
      <c r="R40" s="6" t="n">
        <f si="0" t="shared"/>
        <v>7.188689809630459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32.0</v>
      </c>
      <c r="E41" s="5" t="n">
        <v>88.0</v>
      </c>
      <c r="F41" s="5" t="n">
        <v>95.0</v>
      </c>
      <c r="G41" s="5" t="n">
        <v>81.0</v>
      </c>
      <c r="H41" s="5" t="n">
        <v>122.0</v>
      </c>
      <c r="I41" s="5" t="n">
        <v>109.0</v>
      </c>
      <c r="J41" s="5" t="n">
        <v>46.0</v>
      </c>
      <c r="K41" s="5" t="n">
        <v>19.0</v>
      </c>
      <c r="L41" s="5" t="n">
        <v>23.0</v>
      </c>
      <c r="M41" s="5" t="n">
        <v>16.0</v>
      </c>
      <c r="N41" s="11" t="n">
        <f si="5" t="shared"/>
        <v>631.0</v>
      </c>
      <c r="O41" s="5" t="n">
        <v>12337.0</v>
      </c>
      <c r="P41" s="5" t="n">
        <v>6454.0</v>
      </c>
      <c r="Q41" s="11" t="n">
        <f si="2" t="shared"/>
        <v>615.0</v>
      </c>
      <c r="R41" s="6" t="n">
        <f si="0" t="shared"/>
        <v>10.49430894308943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1.0</v>
      </c>
      <c r="E42" s="5" t="n">
        <f ref="E42:M42" si="9" t="shared">E43-E40-E41</f>
        <v>13.0</v>
      </c>
      <c r="F42" s="5" t="n">
        <f si="9" t="shared"/>
        <v>13.0</v>
      </c>
      <c r="G42" s="5" t="n">
        <f si="9" t="shared"/>
        <v>13.0</v>
      </c>
      <c r="H42" s="5" t="n">
        <f si="9" t="shared"/>
        <v>26.0</v>
      </c>
      <c r="I42" s="5" t="n">
        <f si="9" t="shared"/>
        <v>4.0</v>
      </c>
      <c r="J42" s="5" t="n">
        <f si="9" t="shared"/>
        <v>5.0</v>
      </c>
      <c r="K42" s="5" t="n">
        <f si="9" t="shared"/>
        <v>8.0</v>
      </c>
      <c r="L42" s="5" t="n">
        <f si="9" t="shared"/>
        <v>2.0</v>
      </c>
      <c r="M42" s="5" t="n">
        <f si="9" t="shared"/>
        <v>2.0</v>
      </c>
      <c r="N42" s="11" t="n">
        <f si="5" t="shared"/>
        <v>87.0</v>
      </c>
      <c r="O42" s="5" t="n">
        <f>O43-O40-O41</f>
        <v>1294.0</v>
      </c>
      <c r="P42" s="5" t="n">
        <f>P43-P40-P41</f>
        <v>924.0</v>
      </c>
      <c r="Q42" s="11" t="n">
        <f si="2" t="shared"/>
        <v>85.0</v>
      </c>
      <c r="R42" s="6" t="n">
        <f si="0" t="shared"/>
        <v>10.870588235294118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428.0</v>
      </c>
      <c r="E43" s="5" t="n">
        <v>709.0</v>
      </c>
      <c r="F43" s="5" t="n">
        <v>675.0</v>
      </c>
      <c r="G43" s="5" t="n">
        <v>506.0</v>
      </c>
      <c r="H43" s="5" t="n">
        <v>863.0</v>
      </c>
      <c r="I43" s="5" t="n">
        <v>634.0</v>
      </c>
      <c r="J43" s="5" t="n">
        <v>319.0</v>
      </c>
      <c r="K43" s="5" t="n">
        <v>86.0</v>
      </c>
      <c r="L43" s="5" t="n">
        <v>52.0</v>
      </c>
      <c r="M43" s="5" t="n">
        <v>60.0</v>
      </c>
      <c r="N43" s="11" t="n">
        <f si="5" t="shared"/>
        <v>4332.0</v>
      </c>
      <c r="O43" s="5" t="n">
        <v>49831.0</v>
      </c>
      <c r="P43" s="5" t="n">
        <v>33056.0</v>
      </c>
      <c r="Q43" s="11" t="n">
        <f si="2" t="shared"/>
        <v>4272.0</v>
      </c>
      <c r="R43" s="6" t="n">
        <f si="0" t="shared"/>
        <v>7.737827715355805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17.0</v>
      </c>
      <c r="E44" s="8" t="n">
        <v>22.0</v>
      </c>
      <c r="F44" s="8" t="n">
        <v>37.0</v>
      </c>
      <c r="G44" s="8" t="n">
        <v>24.0</v>
      </c>
      <c r="H44" s="8" t="n">
        <v>35.0</v>
      </c>
      <c r="I44" s="8" t="n">
        <v>27.0</v>
      </c>
      <c r="J44" s="8" t="n">
        <v>17.0</v>
      </c>
      <c r="K44" s="8" t="n">
        <v>10.0</v>
      </c>
      <c r="L44" s="8" t="n">
        <v>9.0</v>
      </c>
      <c r="M44" s="8" t="n">
        <v>28.0</v>
      </c>
      <c r="N44" s="11" t="n">
        <f si="5" t="shared"/>
        <v>226.0</v>
      </c>
      <c r="O44" s="8" t="n">
        <v>8597.0</v>
      </c>
      <c r="P44" s="8" t="n">
        <v>2267.0</v>
      </c>
      <c r="Q44" s="11" t="n">
        <f si="2" t="shared"/>
        <v>198.0</v>
      </c>
      <c r="R44" s="6" t="n">
        <f si="0" t="shared"/>
        <v>11.44949494949495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9.0</v>
      </c>
      <c r="E45" s="8" t="n">
        <f ref="E45:M45" si="10" t="shared">E46-E44</f>
        <v>17.0</v>
      </c>
      <c r="F45" s="8" t="n">
        <f si="10" t="shared"/>
        <v>23.0</v>
      </c>
      <c r="G45" s="8" t="n">
        <f si="10" t="shared"/>
        <v>30.0</v>
      </c>
      <c r="H45" s="8" t="n">
        <f si="10" t="shared"/>
        <v>100.0</v>
      </c>
      <c r="I45" s="8" t="n">
        <f si="10" t="shared"/>
        <v>52.0</v>
      </c>
      <c r="J45" s="8" t="n">
        <f si="10" t="shared"/>
        <v>23.0</v>
      </c>
      <c r="K45" s="8" t="n">
        <f si="10" t="shared"/>
        <v>16.0</v>
      </c>
      <c r="L45" s="8" t="n">
        <f si="10" t="shared"/>
        <v>3.0</v>
      </c>
      <c r="M45" s="8" t="n">
        <f si="10" t="shared"/>
        <v>16.0</v>
      </c>
      <c r="N45" s="11" t="n">
        <f si="5" t="shared"/>
        <v>289.0</v>
      </c>
      <c r="O45" s="8" t="n">
        <f>O46-O44</f>
        <v>7297.0</v>
      </c>
      <c r="P45" s="8" t="n">
        <f>P46-P44</f>
        <v>2854.0</v>
      </c>
      <c r="Q45" s="11" t="n">
        <f si="2" t="shared"/>
        <v>273.0</v>
      </c>
      <c r="R45" s="6" t="n">
        <f si="0" t="shared"/>
        <v>10.454212454212454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26.0</v>
      </c>
      <c r="E46" s="8" t="n">
        <v>39.0</v>
      </c>
      <c r="F46" s="8" t="n">
        <v>60.0</v>
      </c>
      <c r="G46" s="8" t="n">
        <v>54.0</v>
      </c>
      <c r="H46" s="8" t="n">
        <v>135.0</v>
      </c>
      <c r="I46" s="8" t="n">
        <v>79.0</v>
      </c>
      <c r="J46" s="8" t="n">
        <v>40.0</v>
      </c>
      <c r="K46" s="8" t="n">
        <v>26.0</v>
      </c>
      <c r="L46" s="8" t="n">
        <v>12.0</v>
      </c>
      <c r="M46" s="8" t="n">
        <v>44.0</v>
      </c>
      <c r="N46" s="11" t="n">
        <f si="5" t="shared"/>
        <v>515.0</v>
      </c>
      <c r="O46" s="8" t="n">
        <v>15894.0</v>
      </c>
      <c r="P46" s="8" t="n">
        <v>5121.0</v>
      </c>
      <c r="Q46" s="11" t="n">
        <f si="2" t="shared"/>
        <v>471.0</v>
      </c>
      <c r="R46" s="6" t="n">
        <f si="0" t="shared"/>
        <v>10.872611464968152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176.0</v>
      </c>
      <c r="E47" s="5" t="n">
        <v>242.0</v>
      </c>
      <c r="F47" s="5" t="n">
        <v>334.0</v>
      </c>
      <c r="G47" s="5" t="n">
        <v>270.0</v>
      </c>
      <c r="H47" s="5" t="n">
        <v>343.0</v>
      </c>
      <c r="I47" s="5" t="n">
        <v>208.0</v>
      </c>
      <c r="J47" s="5" t="n">
        <v>92.0</v>
      </c>
      <c r="K47" s="5" t="n">
        <v>31.0</v>
      </c>
      <c r="L47" s="5" t="n">
        <v>77.0</v>
      </c>
      <c r="M47" s="5" t="n">
        <v>94.0</v>
      </c>
      <c r="N47" s="11" t="n">
        <f si="5" t="shared"/>
        <v>1867.0</v>
      </c>
      <c r="O47" s="5" t="n">
        <v>55026.0</v>
      </c>
      <c r="P47" s="5" t="n">
        <v>16353.0</v>
      </c>
      <c r="Q47" s="11" t="n">
        <f si="2" t="shared"/>
        <v>1773.0</v>
      </c>
      <c r="R47" s="6" t="n">
        <f si="0" t="shared"/>
        <v>9.223350253807107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17696.0</v>
      </c>
      <c r="E48" s="5" t="n">
        <f ref="E48:M48" si="11" t="shared">E47+E46+E43+E39+E25+E18</f>
        <v>54259.0</v>
      </c>
      <c r="F48" s="5" t="n">
        <f si="11" t="shared"/>
        <v>87222.0</v>
      </c>
      <c r="G48" s="5" t="n">
        <f si="11" t="shared"/>
        <v>59763.0</v>
      </c>
      <c r="H48" s="5" t="n">
        <f si="11" t="shared"/>
        <v>188026.0</v>
      </c>
      <c r="I48" s="5" t="n">
        <f si="11" t="shared"/>
        <v>33543.0</v>
      </c>
      <c r="J48" s="5" t="n">
        <f si="11" t="shared"/>
        <v>16535.0</v>
      </c>
      <c r="K48" s="5" t="n">
        <f si="11" t="shared"/>
        <v>8605.0</v>
      </c>
      <c r="L48" s="5" t="n">
        <f si="11" t="shared"/>
        <v>4730.0</v>
      </c>
      <c r="M48" s="5" t="n">
        <f si="11" t="shared"/>
        <v>22086.0</v>
      </c>
      <c r="N48" s="11" t="n">
        <f si="5" t="shared"/>
        <v>492465.0</v>
      </c>
      <c r="O48" s="5" t="n">
        <f>O47+O46+O43+O39+O25+O18</f>
        <v>1.6647844E7</v>
      </c>
      <c r="P48" s="5" t="n">
        <f>P47+P46+P43+P39+P25+P18</f>
        <v>3271403.0</v>
      </c>
      <c r="Q48" s="11" t="n">
        <f si="2" t="shared"/>
        <v>470379.0</v>
      </c>
      <c r="R48" s="6" t="n">
        <f si="0" t="shared"/>
        <v>6.954823663471371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3.5933518118038847</v>
      </c>
      <c r="E49" s="6" t="n">
        <f ref="E49" si="13" t="shared">E48/$N$48*100</f>
        <v>11.017838831185973</v>
      </c>
      <c r="F49" s="6" t="n">
        <f ref="F49" si="14" t="shared">F48/$N$48*100</f>
        <v>17.711309433157687</v>
      </c>
      <c r="G49" s="6" t="n">
        <f ref="G49" si="15" t="shared">G48/$N$48*100</f>
        <v>12.135481709360056</v>
      </c>
      <c r="H49" s="6" t="n">
        <f ref="H49" si="16" t="shared">H48/$N$48*100</f>
        <v>38.18058136111196</v>
      </c>
      <c r="I49" s="6" t="n">
        <f ref="I49" si="17" t="shared">I48/$N$48*100</f>
        <v>6.811245469221163</v>
      </c>
      <c r="J49" s="6" t="n">
        <f ref="J49" si="18" t="shared">J48/$N$48*100</f>
        <v>3.357599017189039</v>
      </c>
      <c r="K49" s="6" t="n">
        <f ref="K49" si="19" t="shared">K48/$N$48*100</f>
        <v>1.747332297726742</v>
      </c>
      <c r="L49" s="6" t="n">
        <f ref="L49" si="20" t="shared">L48/$N$48*100</f>
        <v>0.960474348430853</v>
      </c>
      <c r="M49" s="6" t="n">
        <f ref="M49" si="21" t="shared">M48/$N$48*100</f>
        <v>4.4847857208126465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