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<sst xmlns="http://schemas.openxmlformats.org/spreadsheetml/2006/main" count="118" uniqueCount="73">
  <si>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</si>
  <si>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</si>
  <si>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</si>
  <si>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</si>
  <si>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</si>
  <si>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</si>
  <si>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</si>
  <si>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</si>
  <si>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</si>
  <si>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</si>
  <si>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</si>
  <si>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</si>
  <si>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</si>
  <si>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</si>
  <si>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</si>
  <si>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</si>
  <si>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</si>
  <si>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</si>
  <si>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</si>
  <si>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</si>
  <si>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</si>
  <si>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</si>
  <si>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</si>
  <si>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</si>
  <si>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</si>
  <si>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</si>
  <si>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</si>
  <si>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</si>
  <si>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</si>
  <si>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</si>
  <si>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</si>
  <si>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</si>
  <si>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</si>
  <si>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</si>
  <si>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</si>
  <si>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</si>
  <si>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</si>
  <si>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</si>
  <si>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</si>
  <si>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</si>
  <si>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</si>
  <si>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</si>
  <si>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</si>
  <si>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</si>
  <si>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</si>
  <si>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</si>
  <si>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</si>
  <si>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</si>
  <si>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</si>
  <si>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</si>
  <si>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</si>
  <si>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</si>
  <si>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</si>
  <si>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</si>
  <si>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</si>
  <si>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</si>
  <si>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</si>
  <si>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</si>
  <si>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</si>
  <si>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</si>
  <si>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</si>
  <si>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</si>
  <si>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</si>
  <si>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</si>
  <si>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</si>
  <si>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</si>
  <si>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</si>
  <si>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</si>
  <si>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</si>
  <si>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</si>
  <si>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</si>
  <si>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99年7月來臺旅客人次～按停留夜數分
Table 1-8  Visitor Arrivals  by Length of Stay,
July,2010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</si>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</sst>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2762.0</v>
      </c>
      <c r="E3" s="4" t="n">
        <v>7111.0</v>
      </c>
      <c r="F3" s="4" t="n">
        <v>28950.0</v>
      </c>
      <c r="G3" s="4" t="n">
        <v>16514.0</v>
      </c>
      <c r="H3" s="4" t="n">
        <v>11320.0</v>
      </c>
      <c r="I3" s="4" t="n">
        <v>3172.0</v>
      </c>
      <c r="J3" s="4" t="n">
        <v>896.0</v>
      </c>
      <c r="K3" s="4" t="n">
        <v>357.0</v>
      </c>
      <c r="L3" s="4" t="n">
        <v>241.0</v>
      </c>
      <c r="M3" s="4" t="n">
        <v>2144.0</v>
      </c>
      <c r="N3" s="11" t="n">
        <f>SUM(D3:M3)</f>
        <v>73467.0</v>
      </c>
      <c r="O3" s="4" t="n">
        <v>645225.0</v>
      </c>
      <c r="P3" s="4" t="n">
        <v>322616.0</v>
      </c>
      <c r="Q3" s="11" t="n">
        <f>SUM(D3:L3)</f>
        <v>71323.0</v>
      </c>
      <c r="R3" s="6" t="n">
        <f ref="R3:R48" si="0" t="shared">IF(P3&lt;&gt;0,P3/SUM(D3:L3),0)</f>
        <v>4.523309451369124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2048.0</v>
      </c>
      <c r="E4" s="5" t="n">
        <v>1264.0</v>
      </c>
      <c r="F4" s="5" t="n">
        <v>2354.0</v>
      </c>
      <c r="G4" s="5" t="n">
        <v>11721.0</v>
      </c>
      <c r="H4" s="5" t="n">
        <v>87218.0</v>
      </c>
      <c r="I4" s="5" t="n">
        <v>8561.0</v>
      </c>
      <c r="J4" s="5" t="n">
        <v>1878.0</v>
      </c>
      <c r="K4" s="5" t="n">
        <v>2684.0</v>
      </c>
      <c r="L4" s="5" t="n">
        <v>979.0</v>
      </c>
      <c r="M4" s="5" t="n">
        <v>5609.0</v>
      </c>
      <c r="N4" s="11" t="n">
        <f ref="N4:N14" si="1" t="shared">SUM(D4:M4)</f>
        <v>124316.0</v>
      </c>
      <c r="O4" s="5" t="n">
        <v>3063744.0</v>
      </c>
      <c r="P4" s="5" t="n">
        <v>942969.0</v>
      </c>
      <c r="Q4" s="11" t="n">
        <f ref="Q4:Q48" si="2" t="shared">SUM(D4:L4)</f>
        <v>118707.0</v>
      </c>
      <c r="R4" s="6" t="n">
        <f si="0" t="shared"/>
        <v>7.943668022947256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3771.0</v>
      </c>
      <c r="E5" s="5" t="n">
        <v>23137.0</v>
      </c>
      <c r="F5" s="5" t="n">
        <v>24225.0</v>
      </c>
      <c r="G5" s="5" t="n">
        <v>9756.0</v>
      </c>
      <c r="H5" s="5" t="n">
        <v>5791.0</v>
      </c>
      <c r="I5" s="5" t="n">
        <v>3457.0</v>
      </c>
      <c r="J5" s="5" t="n">
        <v>2034.0</v>
      </c>
      <c r="K5" s="5" t="n">
        <v>1288.0</v>
      </c>
      <c r="L5" s="5" t="n">
        <v>751.0</v>
      </c>
      <c r="M5" s="5" t="n">
        <v>1988.0</v>
      </c>
      <c r="N5" s="11" t="n">
        <f si="1" t="shared"/>
        <v>76198.0</v>
      </c>
      <c r="O5" s="5" t="n">
        <v>778452.0</v>
      </c>
      <c r="P5" s="5" t="n">
        <v>388809.0</v>
      </c>
      <c r="Q5" s="11" t="n">
        <f si="2" t="shared"/>
        <v>74210.0</v>
      </c>
      <c r="R5" s="6" t="n">
        <f si="0" t="shared"/>
        <v>5.239307370974262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2007.0</v>
      </c>
      <c r="E6" s="5" t="n">
        <v>3028.0</v>
      </c>
      <c r="F6" s="5" t="n">
        <v>5008.0</v>
      </c>
      <c r="G6" s="5" t="n">
        <v>1666.0</v>
      </c>
      <c r="H6" s="5" t="n">
        <v>1795.0</v>
      </c>
      <c r="I6" s="5" t="n">
        <v>1017.0</v>
      </c>
      <c r="J6" s="5" t="n">
        <v>596.0</v>
      </c>
      <c r="K6" s="5" t="n">
        <v>176.0</v>
      </c>
      <c r="L6" s="5" t="n">
        <v>95.0</v>
      </c>
      <c r="M6" s="5" t="n">
        <v>578.0</v>
      </c>
      <c r="N6" s="11" t="n">
        <f si="1" t="shared"/>
        <v>15966.0</v>
      </c>
      <c r="O6" s="5" t="n">
        <v>215658.0</v>
      </c>
      <c r="P6" s="5" t="n">
        <v>80171.0</v>
      </c>
      <c r="Q6" s="11" t="n">
        <f si="2" t="shared"/>
        <v>15388.0</v>
      </c>
      <c r="R6" s="6" t="n">
        <f si="0" t="shared"/>
        <v>5.2099688068624905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189.0</v>
      </c>
      <c r="E7" s="5" t="n">
        <v>207.0</v>
      </c>
      <c r="F7" s="5" t="n">
        <v>260.0</v>
      </c>
      <c r="G7" s="5" t="n">
        <v>167.0</v>
      </c>
      <c r="H7" s="5" t="n">
        <v>266.0</v>
      </c>
      <c r="I7" s="5" t="n">
        <v>267.0</v>
      </c>
      <c r="J7" s="5" t="n">
        <v>143.0</v>
      </c>
      <c r="K7" s="5" t="n">
        <v>119.0</v>
      </c>
      <c r="L7" s="5" t="n">
        <v>28.0</v>
      </c>
      <c r="M7" s="5" t="n">
        <v>196.0</v>
      </c>
      <c r="N7" s="11" t="n">
        <f si="1" t="shared"/>
        <v>1842.0</v>
      </c>
      <c r="O7" s="5" t="n">
        <v>71446.0</v>
      </c>
      <c r="P7" s="5" t="n">
        <v>17717.0</v>
      </c>
      <c r="Q7" s="11" t="n">
        <f si="2" t="shared"/>
        <v>1646.0</v>
      </c>
      <c r="R7" s="6" t="n">
        <f si="0" t="shared"/>
        <v>10.7636695018226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83.0</v>
      </c>
      <c r="E8" s="5" t="n">
        <v>157.0</v>
      </c>
      <c r="F8" s="5" t="n">
        <v>150.0</v>
      </c>
      <c r="G8" s="5" t="n">
        <v>138.0</v>
      </c>
      <c r="H8" s="5" t="n">
        <v>176.0</v>
      </c>
      <c r="I8" s="5" t="n">
        <v>226.0</v>
      </c>
      <c r="J8" s="5" t="n">
        <v>66.0</v>
      </c>
      <c r="K8" s="5" t="n">
        <v>21.0</v>
      </c>
      <c r="L8" s="5" t="n">
        <v>44.0</v>
      </c>
      <c r="M8" s="5" t="n">
        <v>70.0</v>
      </c>
      <c r="N8" s="11" t="n">
        <f si="1" t="shared"/>
        <v>1131.0</v>
      </c>
      <c r="O8" s="5" t="n">
        <v>32362.0</v>
      </c>
      <c r="P8" s="5" t="n">
        <v>10961.0</v>
      </c>
      <c r="Q8" s="11" t="n">
        <f si="2" t="shared"/>
        <v>1061.0</v>
      </c>
      <c r="R8" s="6" t="n">
        <f si="0" t="shared"/>
        <v>10.330819981149858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891.0</v>
      </c>
      <c r="E9" s="5" t="n">
        <v>654.0</v>
      </c>
      <c r="F9" s="5" t="n">
        <v>1343.0</v>
      </c>
      <c r="G9" s="5" t="n">
        <v>1809.0</v>
      </c>
      <c r="H9" s="5" t="n">
        <v>5905.0</v>
      </c>
      <c r="I9" s="5" t="n">
        <v>1710.0</v>
      </c>
      <c r="J9" s="5" t="n">
        <v>666.0</v>
      </c>
      <c r="K9" s="5" t="n">
        <v>178.0</v>
      </c>
      <c r="L9" s="5" t="n">
        <v>107.0</v>
      </c>
      <c r="M9" s="5" t="n">
        <v>1741.0</v>
      </c>
      <c r="N9" s="11" t="n">
        <f si="1" t="shared"/>
        <v>15004.0</v>
      </c>
      <c r="O9" s="5" t="n">
        <v>478250.0</v>
      </c>
      <c r="P9" s="5" t="n">
        <v>98253.0</v>
      </c>
      <c r="Q9" s="11" t="n">
        <f si="2" t="shared"/>
        <v>13263.0</v>
      </c>
      <c r="R9" s="6" t="n">
        <f si="0" t="shared"/>
        <v>7.4080524768152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670.0</v>
      </c>
      <c r="E10" s="5" t="n">
        <v>1366.0</v>
      </c>
      <c r="F10" s="5" t="n">
        <v>1833.0</v>
      </c>
      <c r="G10" s="5" t="n">
        <v>2275.0</v>
      </c>
      <c r="H10" s="5" t="n">
        <v>5086.0</v>
      </c>
      <c r="I10" s="5" t="n">
        <v>1876.0</v>
      </c>
      <c r="J10" s="5" t="n">
        <v>557.0</v>
      </c>
      <c r="K10" s="5" t="n">
        <v>121.0</v>
      </c>
      <c r="L10" s="5" t="n">
        <v>39.0</v>
      </c>
      <c r="M10" s="5" t="n">
        <v>230.0</v>
      </c>
      <c r="N10" s="11" t="n">
        <f si="1" t="shared"/>
        <v>14053.0</v>
      </c>
      <c r="O10" s="5" t="n">
        <v>136901.0</v>
      </c>
      <c r="P10" s="5" t="n">
        <v>87928.0</v>
      </c>
      <c r="Q10" s="11" t="n">
        <f si="2" t="shared"/>
        <v>13823.0</v>
      </c>
      <c r="R10" s="6" t="n">
        <f si="0" t="shared"/>
        <v>6.360992548650799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273.0</v>
      </c>
      <c r="E11" s="5" t="n">
        <v>348.0</v>
      </c>
      <c r="F11" s="5" t="n">
        <v>390.0</v>
      </c>
      <c r="G11" s="5" t="n">
        <v>382.0</v>
      </c>
      <c r="H11" s="5" t="n">
        <v>1004.0</v>
      </c>
      <c r="I11" s="5" t="n">
        <v>876.0</v>
      </c>
      <c r="J11" s="5" t="n">
        <v>1064.0</v>
      </c>
      <c r="K11" s="5" t="n">
        <v>388.0</v>
      </c>
      <c r="L11" s="5" t="n">
        <v>136.0</v>
      </c>
      <c r="M11" s="5" t="n">
        <v>5498.0</v>
      </c>
      <c r="N11" s="11" t="n">
        <f si="1" t="shared"/>
        <v>10359.0</v>
      </c>
      <c r="O11" s="5" t="n">
        <v>4474083.0</v>
      </c>
      <c r="P11" s="5" t="n">
        <v>72409.0</v>
      </c>
      <c r="Q11" s="11" t="n">
        <f si="2" t="shared"/>
        <v>4861.0</v>
      </c>
      <c r="R11" s="6" t="n">
        <f si="0" t="shared"/>
        <v>14.895906192141535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464.0</v>
      </c>
      <c r="E12" s="5" t="n">
        <v>308.0</v>
      </c>
      <c r="F12" s="5" t="n">
        <v>416.0</v>
      </c>
      <c r="G12" s="5" t="n">
        <v>247.0</v>
      </c>
      <c r="H12" s="5" t="n">
        <v>400.0</v>
      </c>
      <c r="I12" s="5" t="n">
        <v>318.0</v>
      </c>
      <c r="J12" s="5" t="n">
        <v>273.0</v>
      </c>
      <c r="K12" s="5" t="n">
        <v>158.0</v>
      </c>
      <c r="L12" s="5" t="n">
        <v>120.0</v>
      </c>
      <c r="M12" s="5" t="n">
        <v>3101.0</v>
      </c>
      <c r="N12" s="11" t="n">
        <f si="1" t="shared"/>
        <v>5805.0</v>
      </c>
      <c r="O12" s="5" t="n">
        <v>2035320.0</v>
      </c>
      <c r="P12" s="5" t="n">
        <v>31939.0</v>
      </c>
      <c r="Q12" s="11" t="n">
        <f si="2" t="shared"/>
        <v>2704.0</v>
      </c>
      <c r="R12" s="6" t="n">
        <f si="0" t="shared"/>
        <v>11.811760355029586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196.0</v>
      </c>
      <c r="E13" s="5" t="n">
        <v>537.0</v>
      </c>
      <c r="F13" s="5" t="n">
        <v>657.0</v>
      </c>
      <c r="G13" s="5" t="n">
        <v>427.0</v>
      </c>
      <c r="H13" s="5" t="n">
        <v>539.0</v>
      </c>
      <c r="I13" s="5" t="n">
        <v>320.0</v>
      </c>
      <c r="J13" s="5" t="n">
        <v>282.0</v>
      </c>
      <c r="K13" s="5" t="n">
        <v>154.0</v>
      </c>
      <c r="L13" s="5" t="n">
        <v>102.0</v>
      </c>
      <c r="M13" s="5" t="n">
        <v>3016.0</v>
      </c>
      <c r="N13" s="11" t="n">
        <f si="1" t="shared"/>
        <v>6230.0</v>
      </c>
      <c r="O13" s="5" t="n">
        <v>1968845.0</v>
      </c>
      <c r="P13" s="5" t="n">
        <v>32628.0</v>
      </c>
      <c r="Q13" s="11" t="n">
        <f si="2" t="shared"/>
        <v>3214.0</v>
      </c>
      <c r="R13" s="6" t="n">
        <f si="0" t="shared"/>
        <v>10.151835718730554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79.0</v>
      </c>
      <c r="E14" s="5" t="n">
        <v>87.0</v>
      </c>
      <c r="F14" s="5" t="n">
        <v>103.0</v>
      </c>
      <c r="G14" s="5" t="n">
        <v>182.0</v>
      </c>
      <c r="H14" s="5" t="n">
        <v>624.0</v>
      </c>
      <c r="I14" s="5" t="n">
        <v>384.0</v>
      </c>
      <c r="J14" s="5" t="n">
        <v>521.0</v>
      </c>
      <c r="K14" s="5" t="n">
        <v>457.0</v>
      </c>
      <c r="L14" s="5" t="n">
        <v>181.0</v>
      </c>
      <c r="M14" s="5" t="n">
        <v>4111.0</v>
      </c>
      <c r="N14" s="11" t="n">
        <f si="1" t="shared"/>
        <v>6729.0</v>
      </c>
      <c r="O14" s="5" t="n">
        <v>3110757.0</v>
      </c>
      <c r="P14" s="5" t="n">
        <v>59914.0</v>
      </c>
      <c r="Q14" s="11" t="n">
        <f si="2" t="shared"/>
        <v>2618.0</v>
      </c>
      <c r="R14" s="6" t="n">
        <f si="0" t="shared"/>
        <v>22.885408708938122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18.0</v>
      </c>
      <c r="E15" s="5" t="n">
        <f ref="E15:M15" si="3" t="shared">E16-E9-E10-E11-E12-E13-E14</f>
        <v>12.0</v>
      </c>
      <c r="F15" s="5" t="n">
        <f si="3" t="shared"/>
        <v>22.0</v>
      </c>
      <c r="G15" s="5" t="n">
        <f si="3" t="shared"/>
        <v>17.0</v>
      </c>
      <c r="H15" s="5" t="n">
        <f si="3" t="shared"/>
        <v>65.0</v>
      </c>
      <c r="I15" s="5" t="n">
        <f si="3" t="shared"/>
        <v>74.0</v>
      </c>
      <c r="J15" s="5" t="n">
        <f si="3" t="shared"/>
        <v>42.0</v>
      </c>
      <c r="K15" s="5" t="n">
        <f si="3" t="shared"/>
        <v>51.0</v>
      </c>
      <c r="L15" s="5" t="n">
        <f si="3" t="shared"/>
        <v>19.0</v>
      </c>
      <c r="M15" s="5" t="n">
        <f si="3" t="shared"/>
        <v>184.0</v>
      </c>
      <c r="N15" s="5" t="n">
        <f ref="N15" si="4" t="shared">N16-N9-N10-N11-N12-N13-N14</f>
        <v>504.0</v>
      </c>
      <c r="O15" s="5" t="n">
        <f>O16-O9-O10-O11-O12-O13-O14</f>
        <v>160055.0</v>
      </c>
      <c r="P15" s="5" t="n">
        <f>P16-P9-P10-P11-P12-P13-P14</f>
        <v>6300.0</v>
      </c>
      <c r="Q15" s="11" t="n">
        <f si="2" t="shared"/>
        <v>320.0</v>
      </c>
      <c r="R15" s="6" t="n">
        <f si="0" t="shared"/>
        <v>19.6875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2591.0</v>
      </c>
      <c r="E16" s="5" t="n">
        <v>3312.0</v>
      </c>
      <c r="F16" s="5" t="n">
        <v>4764.0</v>
      </c>
      <c r="G16" s="5" t="n">
        <v>5339.0</v>
      </c>
      <c r="H16" s="5" t="n">
        <v>13623.0</v>
      </c>
      <c r="I16" s="5" t="n">
        <v>5558.0</v>
      </c>
      <c r="J16" s="5" t="n">
        <v>3405.0</v>
      </c>
      <c r="K16" s="5" t="n">
        <v>1507.0</v>
      </c>
      <c r="L16" s="5" t="n">
        <v>704.0</v>
      </c>
      <c r="M16" s="5" t="n">
        <v>17881.0</v>
      </c>
      <c r="N16" s="11" t="n">
        <f ref="N16:N48" si="5" t="shared">SUM(D16:M16)</f>
        <v>58684.0</v>
      </c>
      <c r="O16" s="5" t="n">
        <v>1.2364211E7</v>
      </c>
      <c r="P16" s="5" t="n">
        <v>389371.0</v>
      </c>
      <c r="Q16" s="11" t="n">
        <f si="2" t="shared"/>
        <v>40803.0</v>
      </c>
      <c r="R16" s="6" t="n">
        <f si="0" t="shared"/>
        <v>9.542705193245595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115.0</v>
      </c>
      <c r="E17" s="5" t="n">
        <f ref="E17:M17" si="6" t="shared">E18-E16-E3-E4-E5-E6-E7-E8</f>
        <v>142.0</v>
      </c>
      <c r="F17" s="5" t="n">
        <f si="6" t="shared"/>
        <v>171.0</v>
      </c>
      <c r="G17" s="5" t="n">
        <f si="6" t="shared"/>
        <v>170.0</v>
      </c>
      <c r="H17" s="5" t="n">
        <f si="6" t="shared"/>
        <v>382.0</v>
      </c>
      <c r="I17" s="5" t="n">
        <f si="6" t="shared"/>
        <v>740.0</v>
      </c>
      <c r="J17" s="5" t="n">
        <f si="6" t="shared"/>
        <v>784.0</v>
      </c>
      <c r="K17" s="5" t="n">
        <f si="6" t="shared"/>
        <v>800.0</v>
      </c>
      <c r="L17" s="5" t="n">
        <f si="6" t="shared"/>
        <v>545.0</v>
      </c>
      <c r="M17" s="5" t="n">
        <f si="6" t="shared"/>
        <v>3659.0</v>
      </c>
      <c r="N17" s="11" t="n">
        <f si="5" t="shared"/>
        <v>7508.0</v>
      </c>
      <c r="O17" s="5" t="n">
        <f>O18-O16-O3-O4-O5-O6-O7-O8</f>
        <v>1253901.0</v>
      </c>
      <c r="P17" s="5" t="n">
        <f>P18-P16-P3-P4-P5-P6-P7-P8</f>
        <v>107207.0</v>
      </c>
      <c r="Q17" s="11" t="n">
        <f si="2" t="shared"/>
        <v>3849.0</v>
      </c>
      <c r="R17" s="6" t="n">
        <f si="0" t="shared"/>
        <v>27.853208625617043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13566.0</v>
      </c>
      <c r="E18" s="5" t="n">
        <v>38358.0</v>
      </c>
      <c r="F18" s="5" t="n">
        <v>65882.0</v>
      </c>
      <c r="G18" s="5" t="n">
        <v>45471.0</v>
      </c>
      <c r="H18" s="5" t="n">
        <v>120571.0</v>
      </c>
      <c r="I18" s="5" t="n">
        <v>22998.0</v>
      </c>
      <c r="J18" s="5" t="n">
        <v>9802.0</v>
      </c>
      <c r="K18" s="5" t="n">
        <v>6952.0</v>
      </c>
      <c r="L18" s="5" t="n">
        <v>3387.0</v>
      </c>
      <c r="M18" s="5" t="n">
        <v>32125.0</v>
      </c>
      <c r="N18" s="11" t="n">
        <f si="5" t="shared"/>
        <v>359112.0</v>
      </c>
      <c r="O18" s="5" t="n">
        <v>1.8424999E7</v>
      </c>
      <c r="P18" s="5" t="n">
        <v>2259821.0</v>
      </c>
      <c r="Q18" s="11" t="n">
        <f si="2" t="shared"/>
        <v>326987.0</v>
      </c>
      <c r="R18" s="6" t="n">
        <f si="0" t="shared"/>
        <v>6.9110423350163765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285.0</v>
      </c>
      <c r="E19" s="5" t="n">
        <v>417.0</v>
      </c>
      <c r="F19" s="5" t="n">
        <v>671.0</v>
      </c>
      <c r="G19" s="5" t="n">
        <v>490.0</v>
      </c>
      <c r="H19" s="5" t="n">
        <v>804.0</v>
      </c>
      <c r="I19" s="5" t="n">
        <v>692.0</v>
      </c>
      <c r="J19" s="5" t="n">
        <v>694.0</v>
      </c>
      <c r="K19" s="5" t="n">
        <v>155.0</v>
      </c>
      <c r="L19" s="5" t="n">
        <v>76.0</v>
      </c>
      <c r="M19" s="5" t="n">
        <v>454.0</v>
      </c>
      <c r="N19" s="11" t="n">
        <f si="5" t="shared"/>
        <v>4738.0</v>
      </c>
      <c r="O19" s="5" t="n">
        <v>181455.0</v>
      </c>
      <c r="P19" s="5" t="n">
        <v>45970.0</v>
      </c>
      <c r="Q19" s="11" t="n">
        <f si="2" t="shared"/>
        <v>4284.0</v>
      </c>
      <c r="R19" s="6" t="n">
        <f si="0" t="shared"/>
        <v>10.73062558356676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2489.0</v>
      </c>
      <c r="E20" s="5" t="n">
        <v>2896.0</v>
      </c>
      <c r="F20" s="5" t="n">
        <v>3067.0</v>
      </c>
      <c r="G20" s="5" t="n">
        <v>2746.0</v>
      </c>
      <c r="H20" s="5" t="n">
        <v>5465.0</v>
      </c>
      <c r="I20" s="5" t="n">
        <v>7322.0</v>
      </c>
      <c r="J20" s="5" t="n">
        <v>7328.0</v>
      </c>
      <c r="K20" s="5" t="n">
        <v>2272.0</v>
      </c>
      <c r="L20" s="5" t="n">
        <v>356.0</v>
      </c>
      <c r="M20" s="5" t="n">
        <v>1508.0</v>
      </c>
      <c r="N20" s="11" t="n">
        <f si="5" t="shared"/>
        <v>35449.0</v>
      </c>
      <c r="O20" s="5" t="n">
        <v>933296.0</v>
      </c>
      <c r="P20" s="5" t="n">
        <v>437995.0</v>
      </c>
      <c r="Q20" s="11" t="n">
        <f si="2" t="shared"/>
        <v>33941.0</v>
      </c>
      <c r="R20" s="6" t="n">
        <f si="0" t="shared"/>
        <v>12.904599157361304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2.0</v>
      </c>
      <c r="E21" s="5" t="n">
        <v>8.0</v>
      </c>
      <c r="F21" s="5" t="n">
        <v>23.0</v>
      </c>
      <c r="G21" s="5" t="n">
        <v>6.0</v>
      </c>
      <c r="H21" s="5" t="n">
        <v>44.0</v>
      </c>
      <c r="I21" s="5" t="n">
        <v>28.0</v>
      </c>
      <c r="J21" s="5" t="n">
        <v>10.0</v>
      </c>
      <c r="K21" s="5" t="n">
        <v>2.0</v>
      </c>
      <c r="L21" s="5" t="n">
        <v>1.0</v>
      </c>
      <c r="M21" s="5" t="n">
        <v>12.0</v>
      </c>
      <c r="N21" s="11" t="n">
        <f si="5" t="shared"/>
        <v>136.0</v>
      </c>
      <c r="O21" s="5" t="n">
        <v>4104.0</v>
      </c>
      <c r="P21" s="5" t="n">
        <v>1038.0</v>
      </c>
      <c r="Q21" s="11" t="n">
        <f si="2" t="shared"/>
        <v>124.0</v>
      </c>
      <c r="R21" s="6" t="n">
        <f si="0" t="shared"/>
        <v>8.370967741935484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15.0</v>
      </c>
      <c r="E22" s="5" t="n">
        <v>19.0</v>
      </c>
      <c r="F22" s="5" t="n">
        <v>27.0</v>
      </c>
      <c r="G22" s="5" t="n">
        <v>9.0</v>
      </c>
      <c r="H22" s="5" t="n">
        <v>65.0</v>
      </c>
      <c r="I22" s="5" t="n">
        <v>52.0</v>
      </c>
      <c r="J22" s="5" t="n">
        <v>31.0</v>
      </c>
      <c r="K22" s="5" t="n">
        <v>12.0</v>
      </c>
      <c r="L22" s="5" t="n">
        <v>8.0</v>
      </c>
      <c r="M22" s="5" t="n">
        <v>36.0</v>
      </c>
      <c r="N22" s="11" t="n">
        <f si="5" t="shared"/>
        <v>274.0</v>
      </c>
      <c r="O22" s="5" t="n">
        <v>21943.0</v>
      </c>
      <c r="P22" s="5" t="n">
        <v>2940.0</v>
      </c>
      <c r="Q22" s="11" t="n">
        <f si="2" t="shared"/>
        <v>238.0</v>
      </c>
      <c r="R22" s="6" t="n">
        <f si="0" t="shared"/>
        <v>12.352941176470589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5.0</v>
      </c>
      <c r="F23" s="5" t="n">
        <v>5.0</v>
      </c>
      <c r="G23" s="5" t="n">
        <v>5.0</v>
      </c>
      <c r="H23" s="5" t="n">
        <v>6.0</v>
      </c>
      <c r="I23" s="5" t="n">
        <v>5.0</v>
      </c>
      <c r="J23" s="5" t="n">
        <v>6.0</v>
      </c>
      <c r="K23" s="5" t="n">
        <v>2.0</v>
      </c>
      <c r="L23" s="5" t="n">
        <v>1.0</v>
      </c>
      <c r="M23" s="5" t="n">
        <v>6.0</v>
      </c>
      <c r="N23" s="11" t="n">
        <f si="5" t="shared"/>
        <v>42.0</v>
      </c>
      <c r="O23" s="5" t="n">
        <v>2434.0</v>
      </c>
      <c r="P23" s="5" t="n">
        <v>447.0</v>
      </c>
      <c r="Q23" s="11" t="n">
        <f si="2" t="shared"/>
        <v>36.0</v>
      </c>
      <c r="R23" s="6" t="n">
        <f si="0" t="shared"/>
        <v>12.416666666666666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9.0</v>
      </c>
      <c r="E24" s="5" t="n">
        <f ref="E24:M24" si="7" t="shared">E25-E19-E20-E21-E22-E23</f>
        <v>36.0</v>
      </c>
      <c r="F24" s="5" t="n">
        <f si="7" t="shared"/>
        <v>38.0</v>
      </c>
      <c r="G24" s="5" t="n">
        <f si="7" t="shared"/>
        <v>60.0</v>
      </c>
      <c r="H24" s="5" t="n">
        <f si="7" t="shared"/>
        <v>98.0</v>
      </c>
      <c r="I24" s="5" t="n">
        <f si="7" t="shared"/>
        <v>83.0</v>
      </c>
      <c r="J24" s="5" t="n">
        <f si="7" t="shared"/>
        <v>103.0</v>
      </c>
      <c r="K24" s="5" t="n">
        <f si="7" t="shared"/>
        <v>34.0</v>
      </c>
      <c r="L24" s="5" t="n">
        <f si="7" t="shared"/>
        <v>11.0</v>
      </c>
      <c r="M24" s="5" t="n">
        <f si="7" t="shared"/>
        <v>162.0</v>
      </c>
      <c r="N24" s="11" t="n">
        <f si="5" t="shared"/>
        <v>634.0</v>
      </c>
      <c r="O24" s="5" t="n">
        <f>O25-O19-O20-O21-O22-O23</f>
        <v>65248.0</v>
      </c>
      <c r="P24" s="5" t="n">
        <f>P25-P19-P20-P21-P22-P23</f>
        <v>6560.0</v>
      </c>
      <c r="Q24" s="11" t="n">
        <f si="2" t="shared"/>
        <v>472.0</v>
      </c>
      <c r="R24" s="6" t="n">
        <f si="0" t="shared"/>
        <v>13.898305084745763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2801.0</v>
      </c>
      <c r="E25" s="5" t="n">
        <v>3381.0</v>
      </c>
      <c r="F25" s="5" t="n">
        <v>3831.0</v>
      </c>
      <c r="G25" s="5" t="n">
        <v>3316.0</v>
      </c>
      <c r="H25" s="5" t="n">
        <v>6482.0</v>
      </c>
      <c r="I25" s="5" t="n">
        <v>8182.0</v>
      </c>
      <c r="J25" s="5" t="n">
        <v>8172.0</v>
      </c>
      <c r="K25" s="5" t="n">
        <v>2477.0</v>
      </c>
      <c r="L25" s="5" t="n">
        <v>453.0</v>
      </c>
      <c r="M25" s="5" t="n">
        <v>2178.0</v>
      </c>
      <c r="N25" s="11" t="n">
        <f si="5" t="shared"/>
        <v>41273.0</v>
      </c>
      <c r="O25" s="5" t="n">
        <v>1208480.0</v>
      </c>
      <c r="P25" s="5" t="n">
        <v>494950.0</v>
      </c>
      <c r="Q25" s="11" t="n">
        <f si="2" t="shared"/>
        <v>39095.0</v>
      </c>
      <c r="R25" s="6" t="n">
        <f si="0" t="shared"/>
        <v>12.660186724645095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36.0</v>
      </c>
      <c r="E26" s="5" t="n">
        <v>59.0</v>
      </c>
      <c r="F26" s="5" t="n">
        <v>40.0</v>
      </c>
      <c r="G26" s="5" t="n">
        <v>26.0</v>
      </c>
      <c r="H26" s="5" t="n">
        <v>53.0</v>
      </c>
      <c r="I26" s="5" t="n">
        <v>69.0</v>
      </c>
      <c r="J26" s="5" t="n">
        <v>38.0</v>
      </c>
      <c r="K26" s="5" t="n">
        <v>5.0</v>
      </c>
      <c r="L26" s="5" t="n">
        <v>1.0</v>
      </c>
      <c r="M26" s="5" t="n">
        <v>19.0</v>
      </c>
      <c r="N26" s="11" t="n">
        <f si="5" t="shared"/>
        <v>346.0</v>
      </c>
      <c r="O26" s="5" t="n">
        <v>8287.0</v>
      </c>
      <c r="P26" s="5" t="n">
        <v>2563.0</v>
      </c>
      <c r="Q26" s="11" t="n">
        <f si="2" t="shared"/>
        <v>327.0</v>
      </c>
      <c r="R26" s="6" t="n">
        <f si="0" t="shared"/>
        <v>7.837920489296636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208.0</v>
      </c>
      <c r="E27" s="5" t="n">
        <v>262.0</v>
      </c>
      <c r="F27" s="5" t="n">
        <v>241.0</v>
      </c>
      <c r="G27" s="5" t="n">
        <v>160.0</v>
      </c>
      <c r="H27" s="5" t="n">
        <v>322.0</v>
      </c>
      <c r="I27" s="5" t="n">
        <v>328.0</v>
      </c>
      <c r="J27" s="5" t="n">
        <v>272.0</v>
      </c>
      <c r="K27" s="5" t="n">
        <v>82.0</v>
      </c>
      <c r="L27" s="5" t="n">
        <v>45.0</v>
      </c>
      <c r="M27" s="5" t="n">
        <v>144.0</v>
      </c>
      <c r="N27" s="11" t="n">
        <f si="5" t="shared"/>
        <v>2064.0</v>
      </c>
      <c r="O27" s="5" t="n">
        <v>52287.0</v>
      </c>
      <c r="P27" s="5" t="n">
        <v>21057.0</v>
      </c>
      <c r="Q27" s="11" t="n">
        <f si="2" t="shared"/>
        <v>1920.0</v>
      </c>
      <c r="R27" s="6" t="n">
        <f si="0" t="shared"/>
        <v>10.9671875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284.0</v>
      </c>
      <c r="E28" s="5" t="n">
        <v>547.0</v>
      </c>
      <c r="F28" s="5" t="n">
        <v>394.0</v>
      </c>
      <c r="G28" s="5" t="n">
        <v>265.0</v>
      </c>
      <c r="H28" s="5" t="n">
        <v>459.0</v>
      </c>
      <c r="I28" s="5" t="n">
        <v>426.0</v>
      </c>
      <c r="J28" s="5" t="n">
        <v>359.0</v>
      </c>
      <c r="K28" s="5" t="n">
        <v>76.0</v>
      </c>
      <c r="L28" s="5" t="n">
        <v>37.0</v>
      </c>
      <c r="M28" s="5" t="n">
        <v>137.0</v>
      </c>
      <c r="N28" s="11" t="n">
        <f si="5" t="shared"/>
        <v>2984.0</v>
      </c>
      <c r="O28" s="5" t="n">
        <v>55833.0</v>
      </c>
      <c r="P28" s="5" t="n">
        <v>25178.0</v>
      </c>
      <c r="Q28" s="11" t="n">
        <f si="2" t="shared"/>
        <v>2847.0</v>
      </c>
      <c r="R28" s="6" t="n">
        <f si="0" t="shared"/>
        <v>8.843695117667721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134.0</v>
      </c>
      <c r="E29" s="5" t="n">
        <v>172.0</v>
      </c>
      <c r="F29" s="5" t="n">
        <v>133.0</v>
      </c>
      <c r="G29" s="5" t="n">
        <v>93.0</v>
      </c>
      <c r="H29" s="5" t="n">
        <v>134.0</v>
      </c>
      <c r="I29" s="5" t="n">
        <v>117.0</v>
      </c>
      <c r="J29" s="5" t="n">
        <v>77.0</v>
      </c>
      <c r="K29" s="5" t="n">
        <v>24.0</v>
      </c>
      <c r="L29" s="5" t="n">
        <v>8.0</v>
      </c>
      <c r="M29" s="5" t="n">
        <v>30.0</v>
      </c>
      <c r="N29" s="11" t="n">
        <f si="5" t="shared"/>
        <v>922.0</v>
      </c>
      <c r="O29" s="5" t="n">
        <v>13432.0</v>
      </c>
      <c r="P29" s="5" t="n">
        <v>6818.0</v>
      </c>
      <c r="Q29" s="11" t="n">
        <f si="2" t="shared"/>
        <v>892.0</v>
      </c>
      <c r="R29" s="6" t="n">
        <f si="0" t="shared"/>
        <v>7.643497757847534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101.0</v>
      </c>
      <c r="E30" s="5" t="n">
        <v>138.0</v>
      </c>
      <c r="F30" s="5" t="n">
        <v>130.0</v>
      </c>
      <c r="G30" s="5" t="n">
        <v>111.0</v>
      </c>
      <c r="H30" s="5" t="n">
        <v>134.0</v>
      </c>
      <c r="I30" s="5" t="n">
        <v>121.0</v>
      </c>
      <c r="J30" s="5" t="n">
        <v>93.0</v>
      </c>
      <c r="K30" s="5" t="n">
        <v>17.0</v>
      </c>
      <c r="L30" s="5" t="n">
        <v>9.0</v>
      </c>
      <c r="M30" s="5" t="n">
        <v>41.0</v>
      </c>
      <c r="N30" s="11" t="n">
        <f si="5" t="shared"/>
        <v>895.0</v>
      </c>
      <c r="O30" s="5" t="n">
        <v>15947.0</v>
      </c>
      <c r="P30" s="5" t="n">
        <v>6866.0</v>
      </c>
      <c r="Q30" s="11" t="n">
        <f si="2" t="shared"/>
        <v>854.0</v>
      </c>
      <c r="R30" s="6" t="n">
        <f si="0" t="shared"/>
        <v>8.039812646370024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53.0</v>
      </c>
      <c r="E31" s="5" t="n">
        <v>79.0</v>
      </c>
      <c r="F31" s="5" t="n">
        <v>69.0</v>
      </c>
      <c r="G31" s="5" t="n">
        <v>46.0</v>
      </c>
      <c r="H31" s="5" t="n">
        <v>68.0</v>
      </c>
      <c r="I31" s="5" t="n">
        <v>88.0</v>
      </c>
      <c r="J31" s="5" t="n">
        <v>55.0</v>
      </c>
      <c r="K31" s="5" t="n">
        <v>10.0</v>
      </c>
      <c r="L31" s="5" t="n">
        <v>5.0</v>
      </c>
      <c r="M31" s="5" t="n">
        <v>20.0</v>
      </c>
      <c r="N31" s="11" t="n">
        <f si="5" t="shared"/>
        <v>493.0</v>
      </c>
      <c r="O31" s="5" t="n">
        <v>7583.0</v>
      </c>
      <c r="P31" s="5" t="n">
        <v>4044.0</v>
      </c>
      <c r="Q31" s="11" t="n">
        <f si="2" t="shared"/>
        <v>473.0</v>
      </c>
      <c r="R31" s="6" t="n">
        <f si="0" t="shared"/>
        <v>8.54968287526427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35.0</v>
      </c>
      <c r="E32" s="5" t="n">
        <v>51.0</v>
      </c>
      <c r="F32" s="5" t="n">
        <v>51.0</v>
      </c>
      <c r="G32" s="5" t="n">
        <v>42.0</v>
      </c>
      <c r="H32" s="5" t="n">
        <v>75.0</v>
      </c>
      <c r="I32" s="5" t="n">
        <v>68.0</v>
      </c>
      <c r="J32" s="5" t="n">
        <v>49.0</v>
      </c>
      <c r="K32" s="5" t="n">
        <v>19.0</v>
      </c>
      <c r="L32" s="5" t="n">
        <v>5.0</v>
      </c>
      <c r="M32" s="5" t="n">
        <v>19.0</v>
      </c>
      <c r="N32" s="11" t="n">
        <f si="5" t="shared"/>
        <v>414.0</v>
      </c>
      <c r="O32" s="5" t="n">
        <v>9265.0</v>
      </c>
      <c r="P32" s="5" t="n">
        <v>4113.0</v>
      </c>
      <c r="Q32" s="11" t="n">
        <f si="2" t="shared"/>
        <v>395.0</v>
      </c>
      <c r="R32" s="6" t="n">
        <f si="0" t="shared"/>
        <v>10.412658227848102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326.0</v>
      </c>
      <c r="E33" s="5" t="n">
        <v>428.0</v>
      </c>
      <c r="F33" s="5" t="n">
        <v>589.0</v>
      </c>
      <c r="G33" s="5" t="n">
        <v>407.0</v>
      </c>
      <c r="H33" s="5" t="n">
        <v>403.0</v>
      </c>
      <c r="I33" s="5" t="n">
        <v>334.0</v>
      </c>
      <c r="J33" s="5" t="n">
        <v>180.0</v>
      </c>
      <c r="K33" s="5" t="n">
        <v>91.0</v>
      </c>
      <c r="L33" s="5" t="n">
        <v>79.0</v>
      </c>
      <c r="M33" s="5" t="n">
        <v>187.0</v>
      </c>
      <c r="N33" s="11" t="n">
        <f si="5" t="shared"/>
        <v>3024.0</v>
      </c>
      <c r="O33" s="5" t="n">
        <v>80520.0</v>
      </c>
      <c r="P33" s="5" t="n">
        <v>24485.0</v>
      </c>
      <c r="Q33" s="11" t="n">
        <f si="2" t="shared"/>
        <v>2837.0</v>
      </c>
      <c r="R33" s="6" t="n">
        <f si="0" t="shared"/>
        <v>8.630595699682763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71.0</v>
      </c>
      <c r="E34" s="5" t="n">
        <v>45.0</v>
      </c>
      <c r="F34" s="5" t="n">
        <v>34.0</v>
      </c>
      <c r="G34" s="5" t="n">
        <v>14.0</v>
      </c>
      <c r="H34" s="5" t="n">
        <v>51.0</v>
      </c>
      <c r="I34" s="5" t="n">
        <v>65.0</v>
      </c>
      <c r="J34" s="5" t="n">
        <v>60.0</v>
      </c>
      <c r="K34" s="5" t="n">
        <v>16.0</v>
      </c>
      <c r="L34" s="5" t="n">
        <v>8.0</v>
      </c>
      <c r="M34" s="5" t="n">
        <v>15.0</v>
      </c>
      <c r="N34" s="11" t="n">
        <f si="5" t="shared"/>
        <v>379.0</v>
      </c>
      <c r="O34" s="5" t="n">
        <v>9045.0</v>
      </c>
      <c r="P34" s="5" t="n">
        <v>3874.0</v>
      </c>
      <c r="Q34" s="11" t="n">
        <f si="2" t="shared"/>
        <v>364.0</v>
      </c>
      <c r="R34" s="6" t="n">
        <f si="0" t="shared"/>
        <v>10.642857142857142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19.0</v>
      </c>
      <c r="E35" s="5" t="n">
        <v>7.0</v>
      </c>
      <c r="F35" s="5" t="n">
        <v>6.0</v>
      </c>
      <c r="G35" s="5" t="n">
        <v>8.0</v>
      </c>
      <c r="H35" s="5" t="n">
        <v>6.0</v>
      </c>
      <c r="I35" s="5" t="n">
        <v>5.0</v>
      </c>
      <c r="J35" s="5" t="n">
        <v>4.0</v>
      </c>
      <c r="K35" s="5" t="n">
        <v>2.0</v>
      </c>
      <c r="L35" s="5" t="n">
        <v>0.0</v>
      </c>
      <c r="M35" s="5" t="n">
        <v>1.0</v>
      </c>
      <c r="N35" s="11" t="n">
        <f si="5" t="shared"/>
        <v>58.0</v>
      </c>
      <c r="O35" s="5" t="n">
        <v>576.0</v>
      </c>
      <c r="P35" s="5" t="n">
        <v>382.0</v>
      </c>
      <c r="Q35" s="11" t="n">
        <f si="2" t="shared"/>
        <v>57.0</v>
      </c>
      <c r="R35" s="6" t="n">
        <f si="0" t="shared"/>
        <v>6.701754385964913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35.0</v>
      </c>
      <c r="E36" s="5" t="n">
        <v>54.0</v>
      </c>
      <c r="F36" s="5" t="n">
        <v>57.0</v>
      </c>
      <c r="G36" s="5" t="n">
        <v>35.0</v>
      </c>
      <c r="H36" s="5" t="n">
        <v>108.0</v>
      </c>
      <c r="I36" s="5" t="n">
        <v>64.0</v>
      </c>
      <c r="J36" s="5" t="n">
        <v>99.0</v>
      </c>
      <c r="K36" s="5" t="n">
        <v>17.0</v>
      </c>
      <c r="L36" s="5" t="n">
        <v>2.0</v>
      </c>
      <c r="M36" s="5" t="n">
        <v>21.0</v>
      </c>
      <c r="N36" s="11" t="n">
        <f si="5" t="shared"/>
        <v>492.0</v>
      </c>
      <c r="O36" s="5" t="n">
        <v>9151.0</v>
      </c>
      <c r="P36" s="5" t="n">
        <v>5002.0</v>
      </c>
      <c r="Q36" s="11" t="n">
        <f si="2" t="shared"/>
        <v>471.0</v>
      </c>
      <c r="R36" s="6" t="n">
        <f si="0" t="shared"/>
        <v>10.61995753715499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15.0</v>
      </c>
      <c r="E37" s="5" t="n">
        <v>32.0</v>
      </c>
      <c r="F37" s="5" t="n">
        <v>33.0</v>
      </c>
      <c r="G37" s="5" t="n">
        <v>20.0</v>
      </c>
      <c r="H37" s="5" t="n">
        <v>63.0</v>
      </c>
      <c r="I37" s="5" t="n">
        <v>65.0</v>
      </c>
      <c r="J37" s="5" t="n">
        <v>21.0</v>
      </c>
      <c r="K37" s="5" t="n">
        <v>15.0</v>
      </c>
      <c r="L37" s="5" t="n">
        <v>15.0</v>
      </c>
      <c r="M37" s="5" t="n">
        <v>46.0</v>
      </c>
      <c r="N37" s="11" t="n">
        <f si="5" t="shared"/>
        <v>325.0</v>
      </c>
      <c r="O37" s="5" t="n">
        <v>19582.0</v>
      </c>
      <c r="P37" s="5" t="n">
        <v>3847.0</v>
      </c>
      <c r="Q37" s="11" t="n">
        <f si="2" t="shared"/>
        <v>279.0</v>
      </c>
      <c r="R37" s="6" t="n">
        <f si="0" t="shared"/>
        <v>13.78853046594982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164.0</v>
      </c>
      <c r="E38" s="5" t="n">
        <f ref="E38:M38" si="8" t="shared">E39-E26-E27-E28-E29-E30-E31-E32-E33-E34-E35-E36-E37</f>
        <v>180.0</v>
      </c>
      <c r="F38" s="5" t="n">
        <f si="8" t="shared"/>
        <v>305.0</v>
      </c>
      <c r="G38" s="5" t="n">
        <f si="8" t="shared"/>
        <v>265.0</v>
      </c>
      <c r="H38" s="5" t="n">
        <f si="8" t="shared"/>
        <v>341.0</v>
      </c>
      <c r="I38" s="5" t="n">
        <f si="8" t="shared"/>
        <v>242.0</v>
      </c>
      <c r="J38" s="5" t="n">
        <f si="8" t="shared"/>
        <v>216.0</v>
      </c>
      <c r="K38" s="5" t="n">
        <f si="8" t="shared"/>
        <v>65.0</v>
      </c>
      <c r="L38" s="5" t="n">
        <f si="8" t="shared"/>
        <v>26.0</v>
      </c>
      <c r="M38" s="5" t="n">
        <f si="8" t="shared"/>
        <v>157.0</v>
      </c>
      <c r="N38" s="11" t="n">
        <f si="5" t="shared"/>
        <v>1961.0</v>
      </c>
      <c r="O38" s="5" t="n">
        <f>O39-O26-O27-O28-O29-O30-O31-O32-O33-O34-O35-O36-O37</f>
        <v>55327.0</v>
      </c>
      <c r="P38" s="5" t="n">
        <f>P39-P26-P27-P28-P29-P30-P31-P32-P33-P34-P35-P36-P37</f>
        <v>16912.0</v>
      </c>
      <c r="Q38" s="11" t="n">
        <f si="2" t="shared"/>
        <v>1804.0</v>
      </c>
      <c r="R38" s="6" t="n">
        <f si="0" t="shared"/>
        <v>9.374722838137473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1481.0</v>
      </c>
      <c r="E39" s="5" t="n">
        <v>2054.0</v>
      </c>
      <c r="F39" s="5" t="n">
        <v>2082.0</v>
      </c>
      <c r="G39" s="5" t="n">
        <v>1492.0</v>
      </c>
      <c r="H39" s="5" t="n">
        <v>2217.0</v>
      </c>
      <c r="I39" s="5" t="n">
        <v>1992.0</v>
      </c>
      <c r="J39" s="5" t="n">
        <v>1523.0</v>
      </c>
      <c r="K39" s="5" t="n">
        <v>439.0</v>
      </c>
      <c r="L39" s="5" t="n">
        <v>240.0</v>
      </c>
      <c r="M39" s="5" t="n">
        <v>837.0</v>
      </c>
      <c r="N39" s="11" t="n">
        <f si="5" t="shared"/>
        <v>14357.0</v>
      </c>
      <c r="O39" s="5" t="n">
        <v>336835.0</v>
      </c>
      <c r="P39" s="5" t="n">
        <v>125141.0</v>
      </c>
      <c r="Q39" s="11" t="n">
        <f si="2" t="shared"/>
        <v>13520.0</v>
      </c>
      <c r="R39" s="6" t="n">
        <f si="0" t="shared"/>
        <v>9.255991124260355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594.0</v>
      </c>
      <c r="E40" s="5" t="n">
        <v>450.0</v>
      </c>
      <c r="F40" s="5" t="n">
        <v>668.0</v>
      </c>
      <c r="G40" s="5" t="n">
        <v>367.0</v>
      </c>
      <c r="H40" s="5" t="n">
        <v>607.0</v>
      </c>
      <c r="I40" s="5" t="n">
        <v>597.0</v>
      </c>
      <c r="J40" s="5" t="n">
        <v>417.0</v>
      </c>
      <c r="K40" s="5" t="n">
        <v>63.0</v>
      </c>
      <c r="L40" s="5" t="n">
        <v>31.0</v>
      </c>
      <c r="M40" s="5" t="n">
        <v>99.0</v>
      </c>
      <c r="N40" s="11" t="n">
        <f si="5" t="shared"/>
        <v>3893.0</v>
      </c>
      <c r="O40" s="5" t="n">
        <v>55463.0</v>
      </c>
      <c r="P40" s="5" t="n">
        <v>29449.0</v>
      </c>
      <c r="Q40" s="11" t="n">
        <f si="2" t="shared"/>
        <v>3794.0</v>
      </c>
      <c r="R40" s="6" t="n">
        <f si="0" t="shared"/>
        <v>7.7619926199261995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38.0</v>
      </c>
      <c r="E41" s="5" t="n">
        <v>109.0</v>
      </c>
      <c r="F41" s="5" t="n">
        <v>51.0</v>
      </c>
      <c r="G41" s="5" t="n">
        <v>65.0</v>
      </c>
      <c r="H41" s="5" t="n">
        <v>94.0</v>
      </c>
      <c r="I41" s="5" t="n">
        <v>123.0</v>
      </c>
      <c r="J41" s="5" t="n">
        <v>83.0</v>
      </c>
      <c r="K41" s="5" t="n">
        <v>24.0</v>
      </c>
      <c r="L41" s="5" t="n">
        <v>15.0</v>
      </c>
      <c r="M41" s="5" t="n">
        <v>33.0</v>
      </c>
      <c r="N41" s="11" t="n">
        <f si="5" t="shared"/>
        <v>635.0</v>
      </c>
      <c r="O41" s="5" t="n">
        <v>14250.0</v>
      </c>
      <c r="P41" s="5" t="n">
        <v>6558.0</v>
      </c>
      <c r="Q41" s="11" t="n">
        <f si="2" t="shared"/>
        <v>602.0</v>
      </c>
      <c r="R41" s="6" t="n">
        <f si="0" t="shared"/>
        <v>10.893687707641195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7.0</v>
      </c>
      <c r="F42" s="5" t="n">
        <f si="9" t="shared"/>
        <v>8.0</v>
      </c>
      <c r="G42" s="5" t="n">
        <f si="9" t="shared"/>
        <v>2.0</v>
      </c>
      <c r="H42" s="5" t="n">
        <f si="9" t="shared"/>
        <v>16.0</v>
      </c>
      <c r="I42" s="5" t="n">
        <f si="9" t="shared"/>
        <v>26.0</v>
      </c>
      <c r="J42" s="5" t="n">
        <f si="9" t="shared"/>
        <v>30.0</v>
      </c>
      <c r="K42" s="5" t="n">
        <f si="9" t="shared"/>
        <v>9.0</v>
      </c>
      <c r="L42" s="5" t="n">
        <f si="9" t="shared"/>
        <v>4.0</v>
      </c>
      <c r="M42" s="5" t="n">
        <f si="9" t="shared"/>
        <v>12.0</v>
      </c>
      <c r="N42" s="11" t="n">
        <f si="5" t="shared"/>
        <v>116.0</v>
      </c>
      <c r="O42" s="5" t="n">
        <f>O43-O40-O41</f>
        <v>7190.0</v>
      </c>
      <c r="P42" s="5" t="n">
        <f>P43-P40-P41</f>
        <v>1857.0</v>
      </c>
      <c r="Q42" s="11" t="n">
        <f si="2" t="shared"/>
        <v>104.0</v>
      </c>
      <c r="R42" s="6" t="n">
        <f si="0" t="shared"/>
        <v>17.85576923076923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634.0</v>
      </c>
      <c r="E43" s="5" t="n">
        <v>566.0</v>
      </c>
      <c r="F43" s="5" t="n">
        <v>727.0</v>
      </c>
      <c r="G43" s="5" t="n">
        <v>434.0</v>
      </c>
      <c r="H43" s="5" t="n">
        <v>717.0</v>
      </c>
      <c r="I43" s="5" t="n">
        <v>746.0</v>
      </c>
      <c r="J43" s="5" t="n">
        <v>530.0</v>
      </c>
      <c r="K43" s="5" t="n">
        <v>96.0</v>
      </c>
      <c r="L43" s="5" t="n">
        <v>50.0</v>
      </c>
      <c r="M43" s="5" t="n">
        <v>144.0</v>
      </c>
      <c r="N43" s="11" t="n">
        <f si="5" t="shared"/>
        <v>4644.0</v>
      </c>
      <c r="O43" s="5" t="n">
        <v>76903.0</v>
      </c>
      <c r="P43" s="5" t="n">
        <v>37864.0</v>
      </c>
      <c r="Q43" s="11" t="n">
        <f si="2" t="shared"/>
        <v>4500.0</v>
      </c>
      <c r="R43" s="6" t="n">
        <f si="0" t="shared"/>
        <v>8.414222222222222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21.0</v>
      </c>
      <c r="E44" s="8" t="n">
        <v>36.0</v>
      </c>
      <c r="F44" s="8" t="n">
        <v>27.0</v>
      </c>
      <c r="G44" s="8" t="n">
        <v>71.0</v>
      </c>
      <c r="H44" s="8" t="n">
        <v>25.0</v>
      </c>
      <c r="I44" s="8" t="n">
        <v>33.0</v>
      </c>
      <c r="J44" s="8" t="n">
        <v>35.0</v>
      </c>
      <c r="K44" s="8" t="n">
        <v>17.0</v>
      </c>
      <c r="L44" s="8" t="n">
        <v>6.0</v>
      </c>
      <c r="M44" s="8" t="n">
        <v>151.0</v>
      </c>
      <c r="N44" s="11" t="n">
        <f si="5" t="shared"/>
        <v>422.0</v>
      </c>
      <c r="O44" s="8" t="n">
        <v>54048.0</v>
      </c>
      <c r="P44" s="8" t="n">
        <v>3019.0</v>
      </c>
      <c r="Q44" s="11" t="n">
        <f si="2" t="shared"/>
        <v>271.0</v>
      </c>
      <c r="R44" s="6" t="n">
        <f si="0" t="shared"/>
        <v>11.140221402214022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9.0</v>
      </c>
      <c r="E45" s="8" t="n">
        <f ref="E45:M45" si="10" t="shared">E46-E44</f>
        <v>15.0</v>
      </c>
      <c r="F45" s="8" t="n">
        <f si="10" t="shared"/>
        <v>21.0</v>
      </c>
      <c r="G45" s="8" t="n">
        <f si="10" t="shared"/>
        <v>32.0</v>
      </c>
      <c r="H45" s="8" t="n">
        <f si="10" t="shared"/>
        <v>59.0</v>
      </c>
      <c r="I45" s="8" t="n">
        <f si="10" t="shared"/>
        <v>82.0</v>
      </c>
      <c r="J45" s="8" t="n">
        <f si="10" t="shared"/>
        <v>37.0</v>
      </c>
      <c r="K45" s="8" t="n">
        <f si="10" t="shared"/>
        <v>41.0</v>
      </c>
      <c r="L45" s="8" t="n">
        <f si="10" t="shared"/>
        <v>5.0</v>
      </c>
      <c r="M45" s="8" t="n">
        <f si="10" t="shared"/>
        <v>82.0</v>
      </c>
      <c r="N45" s="11" t="n">
        <f si="5" t="shared"/>
        <v>383.0</v>
      </c>
      <c r="O45" s="8" t="n">
        <f>O46-O44</f>
        <v>47203.0</v>
      </c>
      <c r="P45" s="8" t="n">
        <f>P46-P44</f>
        <v>4687.0</v>
      </c>
      <c r="Q45" s="11" t="n">
        <f si="2" t="shared"/>
        <v>301.0</v>
      </c>
      <c r="R45" s="6" t="n">
        <f si="0" t="shared"/>
        <v>15.571428571428571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30.0</v>
      </c>
      <c r="E46" s="8" t="n">
        <v>51.0</v>
      </c>
      <c r="F46" s="8" t="n">
        <v>48.0</v>
      </c>
      <c r="G46" s="8" t="n">
        <v>103.0</v>
      </c>
      <c r="H46" s="8" t="n">
        <v>84.0</v>
      </c>
      <c r="I46" s="8" t="n">
        <v>115.0</v>
      </c>
      <c r="J46" s="8" t="n">
        <v>72.0</v>
      </c>
      <c r="K46" s="8" t="n">
        <v>58.0</v>
      </c>
      <c r="L46" s="8" t="n">
        <v>11.0</v>
      </c>
      <c r="M46" s="8" t="n">
        <v>233.0</v>
      </c>
      <c r="N46" s="11" t="n">
        <f si="5" t="shared"/>
        <v>805.0</v>
      </c>
      <c r="O46" s="8" t="n">
        <v>101251.0</v>
      </c>
      <c r="P46" s="8" t="n">
        <v>7706.0</v>
      </c>
      <c r="Q46" s="11" t="n">
        <f si="2" t="shared"/>
        <v>572.0</v>
      </c>
      <c r="R46" s="6" t="n">
        <f si="0" t="shared"/>
        <v>13.472027972027972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49.0</v>
      </c>
      <c r="E47" s="5" t="n">
        <v>45.0</v>
      </c>
      <c r="F47" s="5" t="n">
        <v>37.0</v>
      </c>
      <c r="G47" s="5" t="n">
        <v>23.0</v>
      </c>
      <c r="H47" s="5" t="n">
        <v>47.0</v>
      </c>
      <c r="I47" s="5" t="n">
        <v>22.0</v>
      </c>
      <c r="J47" s="5" t="n">
        <v>16.0</v>
      </c>
      <c r="K47" s="5" t="n">
        <v>52.0</v>
      </c>
      <c r="L47" s="5" t="n">
        <v>39.0</v>
      </c>
      <c r="M47" s="5" t="n">
        <v>97.0</v>
      </c>
      <c r="N47" s="11" t="n">
        <f si="5" t="shared"/>
        <v>427.0</v>
      </c>
      <c r="O47" s="5" t="n">
        <v>40038.0</v>
      </c>
      <c r="P47" s="5" t="n">
        <v>6381.0</v>
      </c>
      <c r="Q47" s="11" t="n">
        <f si="2" t="shared"/>
        <v>330.0</v>
      </c>
      <c r="R47" s="6" t="n">
        <f si="0" t="shared"/>
        <v>19.336363636363636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18561.0</v>
      </c>
      <c r="E48" s="5" t="n">
        <f ref="E48:M48" si="11" t="shared">E47+E46+E43+E39+E25+E18</f>
        <v>44455.0</v>
      </c>
      <c r="F48" s="5" t="n">
        <f si="11" t="shared"/>
        <v>72607.0</v>
      </c>
      <c r="G48" s="5" t="n">
        <f si="11" t="shared"/>
        <v>50839.0</v>
      </c>
      <c r="H48" s="5" t="n">
        <f si="11" t="shared"/>
        <v>130118.0</v>
      </c>
      <c r="I48" s="5" t="n">
        <f si="11" t="shared"/>
        <v>34055.0</v>
      </c>
      <c r="J48" s="5" t="n">
        <f si="11" t="shared"/>
        <v>20115.0</v>
      </c>
      <c r="K48" s="5" t="n">
        <f si="11" t="shared"/>
        <v>10074.0</v>
      </c>
      <c r="L48" s="5" t="n">
        <f si="11" t="shared"/>
        <v>4180.0</v>
      </c>
      <c r="M48" s="5" t="n">
        <f si="11" t="shared"/>
        <v>35614.0</v>
      </c>
      <c r="N48" s="11" t="n">
        <f si="5" t="shared"/>
        <v>420618.0</v>
      </c>
      <c r="O48" s="5" t="n">
        <f>O47+O46+O43+O39+O25+O18</f>
        <v>2.0188506E7</v>
      </c>
      <c r="P48" s="5" t="n">
        <f>P47+P46+P43+P39+P25+P18</f>
        <v>2931863.0</v>
      </c>
      <c r="Q48" s="11" t="n">
        <f si="2" t="shared"/>
        <v>385004.0</v>
      </c>
      <c r="R48" s="6" t="n">
        <f si="0" t="shared"/>
        <v>7.615149452992696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4.4127926051666835</v>
      </c>
      <c r="E49" s="6" t="n">
        <f ref="E49" si="13" t="shared">E48/$N$48*100</f>
        <v>10.568972321679054</v>
      </c>
      <c r="F49" s="6" t="n">
        <f ref="F49" si="14" t="shared">F48/$N$48*100</f>
        <v>17.26198118007313</v>
      </c>
      <c r="G49" s="6" t="n">
        <f ref="G49" si="15" t="shared">G48/$N$48*100</f>
        <v>12.086739036370293</v>
      </c>
      <c r="H49" s="6" t="n">
        <f ref="H49" si="16" t="shared">H48/$N$48*100</f>
        <v>30.934957609992914</v>
      </c>
      <c r="I49" s="6" t="n">
        <f ref="I49" si="17" t="shared">I48/$N$48*100</f>
        <v>8.09642002957553</v>
      </c>
      <c r="J49" s="6" t="n">
        <f ref="J49" si="18" t="shared">J48/$N$48*100</f>
        <v>4.782248976505999</v>
      </c>
      <c r="K49" s="6" t="n">
        <f ref="K49" si="19" t="shared">K48/$N$48*100</f>
        <v>2.3950472875625866</v>
      </c>
      <c r="L49" s="6" t="n">
        <f ref="L49" si="20" t="shared">L48/$N$48*100</f>
        <v>0.9937758250954548</v>
      </c>
      <c r="M49" s="6" t="n">
        <f ref="M49" si="21" t="shared">M48/$N$48*100</f>
        <v>8.467065127978355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