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<sst xmlns="http://schemas.openxmlformats.org/spreadsheetml/2006/main" count="118" uniqueCount="73">
  <si>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</si>
  <si>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</si>
  <si>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</si>
  <si>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</si>
  <si>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</si>
  <si>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</si>
  <si>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</si>
  <si>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</si>
  <si>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</si>
  <si>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</si>
  <si>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</si>
  <si>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</si>
  <si>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</si>
  <si>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</si>
  <si>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</si>
  <si>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</si>
  <si>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</si>
  <si>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</si>
  <si>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</si>
  <si>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</si>
  <si>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</si>
  <si>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</si>
  <si>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</si>
  <si>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</si>
  <si>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</si>
  <si>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</si>
  <si>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</si>
  <si>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</si>
  <si>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</si>
  <si>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</si>
  <si>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</si>
  <si>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</si>
  <si>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</si>
  <si>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</si>
  <si>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</si>
  <si>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</si>
  <si>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</si>
  <si>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</si>
  <si>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</si>
  <si>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</si>
  <si>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</si>
  <si>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</si>
  <si>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</si>
  <si>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</si>
  <si>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</si>
  <si>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</si>
  <si>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</si>
  <si>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</si>
  <si>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</si>
  <si>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</si>
  <si>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</si>
  <si>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</si>
  <si>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</si>
  <si>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</si>
  <si>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</si>
  <si>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</si>
  <si>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</si>
  <si>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</si>
  <si>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</si>
  <si>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</si>
  <si>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</si>
  <si>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</si>
  <si>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</si>
  <si>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</si>
  <si>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</si>
  <si>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</si>
  <si>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</si>
  <si>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</si>
  <si>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</si>
  <si>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</si>
  <si>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</si>
  <si>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99年8月來臺旅客人次～按停留夜數分
Table 1-8  Visitor Arrivals  by Length of Stay,
August,2010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</si>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</sst>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2425.0</v>
      </c>
      <c r="E3" s="4" t="n">
        <v>10055.0</v>
      </c>
      <c r="F3" s="4" t="n">
        <v>37759.0</v>
      </c>
      <c r="G3" s="4" t="n">
        <v>18639.0</v>
      </c>
      <c r="H3" s="4" t="n">
        <v>12348.0</v>
      </c>
      <c r="I3" s="4" t="n">
        <v>3527.0</v>
      </c>
      <c r="J3" s="4" t="n">
        <v>1098.0</v>
      </c>
      <c r="K3" s="4" t="n">
        <v>456.0</v>
      </c>
      <c r="L3" s="4" t="n">
        <v>214.0</v>
      </c>
      <c r="M3" s="4" t="n">
        <v>950.0</v>
      </c>
      <c r="N3" s="11" t="n">
        <f>SUM(D3:M3)</f>
        <v>87471.0</v>
      </c>
      <c r="O3" s="4" t="n">
        <v>554916.0</v>
      </c>
      <c r="P3" s="4" t="n">
        <v>378110.0</v>
      </c>
      <c r="Q3" s="11" t="n">
        <f>SUM(D3:L3)</f>
        <v>86521.0</v>
      </c>
      <c r="R3" s="6" t="n">
        <f ref="R3:R48" si="0" t="shared">IF(P3&lt;&gt;0,P3/SUM(D3:L3),0)</f>
        <v>4.370152910854013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1760.0</v>
      </c>
      <c r="E4" s="5" t="n">
        <v>2512.0</v>
      </c>
      <c r="F4" s="5" t="n">
        <v>3647.0</v>
      </c>
      <c r="G4" s="5" t="n">
        <v>13770.0</v>
      </c>
      <c r="H4" s="5" t="n">
        <v>88607.0</v>
      </c>
      <c r="I4" s="5" t="n">
        <v>7146.0</v>
      </c>
      <c r="J4" s="5" t="n">
        <v>2709.0</v>
      </c>
      <c r="K4" s="5" t="n">
        <v>4137.0</v>
      </c>
      <c r="L4" s="5" t="n">
        <v>930.0</v>
      </c>
      <c r="M4" s="5" t="n">
        <v>3576.0</v>
      </c>
      <c r="N4" s="11" t="n">
        <f ref="N4:N14" si="1" t="shared">SUM(D4:M4)</f>
        <v>128794.0</v>
      </c>
      <c r="O4" s="5" t="n">
        <v>2362655.0</v>
      </c>
      <c r="P4" s="5" t="n">
        <v>1037593.0</v>
      </c>
      <c r="Q4" s="11" t="n">
        <f ref="Q4:Q48" si="2" t="shared">SUM(D4:L4)</f>
        <v>125218.0</v>
      </c>
      <c r="R4" s="6" t="n">
        <f si="0" t="shared"/>
        <v>8.28629270552157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4657.0</v>
      </c>
      <c r="E5" s="5" t="n">
        <v>21337.0</v>
      </c>
      <c r="F5" s="5" t="n">
        <v>32140.0</v>
      </c>
      <c r="G5" s="5" t="n">
        <v>11798.0</v>
      </c>
      <c r="H5" s="5" t="n">
        <v>7700.0</v>
      </c>
      <c r="I5" s="5" t="n">
        <v>5027.0</v>
      </c>
      <c r="J5" s="5" t="n">
        <v>3063.0</v>
      </c>
      <c r="K5" s="5" t="n">
        <v>1600.0</v>
      </c>
      <c r="L5" s="5" t="n">
        <v>733.0</v>
      </c>
      <c r="M5" s="5" t="n">
        <v>1544.0</v>
      </c>
      <c r="N5" s="11" t="n">
        <f si="1" t="shared"/>
        <v>89599.0</v>
      </c>
      <c r="O5" s="5" t="n">
        <v>779737.0</v>
      </c>
      <c r="P5" s="5" t="n">
        <v>477964.0</v>
      </c>
      <c r="Q5" s="11" t="n">
        <f si="2" t="shared"/>
        <v>88055.0</v>
      </c>
      <c r="R5" s="6" t="n">
        <f si="0" t="shared"/>
        <v>5.42801658054625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1686.0</v>
      </c>
      <c r="E6" s="5" t="n">
        <v>2632.0</v>
      </c>
      <c r="F6" s="5" t="n">
        <v>7639.0</v>
      </c>
      <c r="G6" s="5" t="n">
        <v>2572.0</v>
      </c>
      <c r="H6" s="5" t="n">
        <v>3124.0</v>
      </c>
      <c r="I6" s="5" t="n">
        <v>873.0</v>
      </c>
      <c r="J6" s="5" t="n">
        <v>702.0</v>
      </c>
      <c r="K6" s="5" t="n">
        <v>253.0</v>
      </c>
      <c r="L6" s="5" t="n">
        <v>103.0</v>
      </c>
      <c r="M6" s="5" t="n">
        <v>413.0</v>
      </c>
      <c r="N6" s="11" t="n">
        <f si="1" t="shared"/>
        <v>19997.0</v>
      </c>
      <c r="O6" s="5" t="n">
        <v>201809.0</v>
      </c>
      <c r="P6" s="5" t="n">
        <v>102822.0</v>
      </c>
      <c r="Q6" s="11" t="n">
        <f si="2" t="shared"/>
        <v>19584.0</v>
      </c>
      <c r="R6" s="6" t="n">
        <f si="0" t="shared"/>
        <v>5.250306372549019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181.0</v>
      </c>
      <c r="E7" s="5" t="n">
        <v>191.0</v>
      </c>
      <c r="F7" s="5" t="n">
        <v>267.0</v>
      </c>
      <c r="G7" s="5" t="n">
        <v>183.0</v>
      </c>
      <c r="H7" s="5" t="n">
        <v>285.0</v>
      </c>
      <c r="I7" s="5" t="n">
        <v>172.0</v>
      </c>
      <c r="J7" s="5" t="n">
        <v>148.0</v>
      </c>
      <c r="K7" s="5" t="n">
        <v>85.0</v>
      </c>
      <c r="L7" s="5" t="n">
        <v>32.0</v>
      </c>
      <c r="M7" s="5" t="n">
        <v>160.0</v>
      </c>
      <c r="N7" s="11" t="n">
        <f si="1" t="shared"/>
        <v>1704.0</v>
      </c>
      <c r="O7" s="5" t="n">
        <v>56898.0</v>
      </c>
      <c r="P7" s="5" t="n">
        <v>15762.0</v>
      </c>
      <c r="Q7" s="11" t="n">
        <f si="2" t="shared"/>
        <v>1544.0</v>
      </c>
      <c r="R7" s="6" t="n">
        <f si="0" t="shared"/>
        <v>10.208549222797927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63.0</v>
      </c>
      <c r="E8" s="5" t="n">
        <v>109.0</v>
      </c>
      <c r="F8" s="5" t="n">
        <v>141.0</v>
      </c>
      <c r="G8" s="5" t="n">
        <v>108.0</v>
      </c>
      <c r="H8" s="5" t="n">
        <v>192.0</v>
      </c>
      <c r="I8" s="5" t="n">
        <v>131.0</v>
      </c>
      <c r="J8" s="5" t="n">
        <v>134.0</v>
      </c>
      <c r="K8" s="5" t="n">
        <v>42.0</v>
      </c>
      <c r="L8" s="5" t="n">
        <v>13.0</v>
      </c>
      <c r="M8" s="5" t="n">
        <v>39.0</v>
      </c>
      <c r="N8" s="11" t="n">
        <f si="1" t="shared"/>
        <v>972.0</v>
      </c>
      <c r="O8" s="5" t="n">
        <v>20482.0</v>
      </c>
      <c r="P8" s="5" t="n">
        <v>9506.0</v>
      </c>
      <c r="Q8" s="11" t="n">
        <f si="2" t="shared"/>
        <v>933.0</v>
      </c>
      <c r="R8" s="6" t="n">
        <f si="0" t="shared"/>
        <v>10.188638799571276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510.0</v>
      </c>
      <c r="E9" s="5" t="n">
        <v>768.0</v>
      </c>
      <c r="F9" s="5" t="n">
        <v>1698.0</v>
      </c>
      <c r="G9" s="5" t="n">
        <v>2490.0</v>
      </c>
      <c r="H9" s="5" t="n">
        <v>5636.0</v>
      </c>
      <c r="I9" s="5" t="n">
        <v>1747.0</v>
      </c>
      <c r="J9" s="5" t="n">
        <v>681.0</v>
      </c>
      <c r="K9" s="5" t="n">
        <v>188.0</v>
      </c>
      <c r="L9" s="5" t="n">
        <v>86.0</v>
      </c>
      <c r="M9" s="5" t="n">
        <v>857.0</v>
      </c>
      <c r="N9" s="11" t="n">
        <f si="1" t="shared"/>
        <v>14661.0</v>
      </c>
      <c r="O9" s="5" t="n">
        <v>321868.0</v>
      </c>
      <c r="P9" s="5" t="n">
        <v>99596.0</v>
      </c>
      <c r="Q9" s="11" t="n">
        <f si="2" t="shared"/>
        <v>13804.0</v>
      </c>
      <c r="R9" s="6" t="n">
        <f si="0" t="shared"/>
        <v>7.21501014198783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569.0</v>
      </c>
      <c r="E10" s="5" t="n">
        <v>1404.0</v>
      </c>
      <c r="F10" s="5" t="n">
        <v>2205.0</v>
      </c>
      <c r="G10" s="5" t="n">
        <v>2289.0</v>
      </c>
      <c r="H10" s="5" t="n">
        <v>4004.0</v>
      </c>
      <c r="I10" s="5" t="n">
        <v>1543.0</v>
      </c>
      <c r="J10" s="5" t="n">
        <v>640.0</v>
      </c>
      <c r="K10" s="5" t="n">
        <v>114.0</v>
      </c>
      <c r="L10" s="5" t="n">
        <v>42.0</v>
      </c>
      <c r="M10" s="5" t="n">
        <v>130.0</v>
      </c>
      <c r="N10" s="11" t="n">
        <f si="1" t="shared"/>
        <v>12940.0</v>
      </c>
      <c r="O10" s="5" t="n">
        <v>110408.0</v>
      </c>
      <c r="P10" s="5" t="n">
        <v>80050.0</v>
      </c>
      <c r="Q10" s="11" t="n">
        <f si="2" t="shared"/>
        <v>12810.0</v>
      </c>
      <c r="R10" s="6" t="n">
        <f si="0" t="shared"/>
        <v>6.249024199843872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217.0</v>
      </c>
      <c r="E11" s="5" t="n">
        <v>220.0</v>
      </c>
      <c r="F11" s="5" t="n">
        <v>285.0</v>
      </c>
      <c r="G11" s="5" t="n">
        <v>355.0</v>
      </c>
      <c r="H11" s="5" t="n">
        <v>799.0</v>
      </c>
      <c r="I11" s="5" t="n">
        <v>526.0</v>
      </c>
      <c r="J11" s="5" t="n">
        <v>467.0</v>
      </c>
      <c r="K11" s="5" t="n">
        <v>345.0</v>
      </c>
      <c r="L11" s="5" t="n">
        <v>150.0</v>
      </c>
      <c r="M11" s="5" t="n">
        <v>5669.0</v>
      </c>
      <c r="N11" s="11" t="n">
        <f si="1" t="shared"/>
        <v>9033.0</v>
      </c>
      <c r="O11" s="5" t="n">
        <v>4807329.0</v>
      </c>
      <c r="P11" s="5" t="n">
        <v>52050.0</v>
      </c>
      <c r="Q11" s="11" t="n">
        <f si="2" t="shared"/>
        <v>3364.0</v>
      </c>
      <c r="R11" s="6" t="n">
        <f si="0" t="shared"/>
        <v>15.472651605231867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413.0</v>
      </c>
      <c r="E12" s="5" t="n">
        <v>388.0</v>
      </c>
      <c r="F12" s="5" t="n">
        <v>401.0</v>
      </c>
      <c r="G12" s="5" t="n">
        <v>395.0</v>
      </c>
      <c r="H12" s="5" t="n">
        <v>397.0</v>
      </c>
      <c r="I12" s="5" t="n">
        <v>328.0</v>
      </c>
      <c r="J12" s="5" t="n">
        <v>266.0</v>
      </c>
      <c r="K12" s="5" t="n">
        <v>166.0</v>
      </c>
      <c r="L12" s="5" t="n">
        <v>96.0</v>
      </c>
      <c r="M12" s="5" t="n">
        <v>2978.0</v>
      </c>
      <c r="N12" s="11" t="n">
        <f si="1" t="shared"/>
        <v>5828.0</v>
      </c>
      <c r="O12" s="5" t="n">
        <v>1963869.0</v>
      </c>
      <c r="P12" s="5" t="n">
        <v>30880.0</v>
      </c>
      <c r="Q12" s="11" t="n">
        <f si="2" t="shared"/>
        <v>2850.0</v>
      </c>
      <c r="R12" s="6" t="n">
        <f si="0" t="shared"/>
        <v>10.835087719298246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213.0</v>
      </c>
      <c r="E13" s="5" t="n">
        <v>465.0</v>
      </c>
      <c r="F13" s="5" t="n">
        <v>852.0</v>
      </c>
      <c r="G13" s="5" t="n">
        <v>673.0</v>
      </c>
      <c r="H13" s="5" t="n">
        <v>664.0</v>
      </c>
      <c r="I13" s="5" t="n">
        <v>385.0</v>
      </c>
      <c r="J13" s="5" t="n">
        <v>212.0</v>
      </c>
      <c r="K13" s="5" t="n">
        <v>240.0</v>
      </c>
      <c r="L13" s="5" t="n">
        <v>117.0</v>
      </c>
      <c r="M13" s="5" t="n">
        <v>2895.0</v>
      </c>
      <c r="N13" s="11" t="n">
        <f si="1" t="shared"/>
        <v>6716.0</v>
      </c>
      <c r="O13" s="5" t="n">
        <v>1905450.0</v>
      </c>
      <c r="P13" s="5" t="n">
        <v>39473.0</v>
      </c>
      <c r="Q13" s="11" t="n">
        <f si="2" t="shared"/>
        <v>3821.0</v>
      </c>
      <c r="R13" s="6" t="n">
        <f si="0" t="shared"/>
        <v>10.330541742999214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59.0</v>
      </c>
      <c r="E14" s="5" t="n">
        <v>72.0</v>
      </c>
      <c r="F14" s="5" t="n">
        <v>153.0</v>
      </c>
      <c r="G14" s="5" t="n">
        <v>218.0</v>
      </c>
      <c r="H14" s="5" t="n">
        <v>409.0</v>
      </c>
      <c r="I14" s="5" t="n">
        <v>390.0</v>
      </c>
      <c r="J14" s="5" t="n">
        <v>436.0</v>
      </c>
      <c r="K14" s="5" t="n">
        <v>489.0</v>
      </c>
      <c r="L14" s="5" t="n">
        <v>137.0</v>
      </c>
      <c r="M14" s="5" t="n">
        <v>3777.0</v>
      </c>
      <c r="N14" s="11" t="n">
        <f si="1" t="shared"/>
        <v>6140.0</v>
      </c>
      <c r="O14" s="5" t="n">
        <v>3047199.0</v>
      </c>
      <c r="P14" s="5" t="n">
        <v>54506.0</v>
      </c>
      <c r="Q14" s="11" t="n">
        <f si="2" t="shared"/>
        <v>2363.0</v>
      </c>
      <c r="R14" s="6" t="n">
        <f si="0" t="shared"/>
        <v>23.06644096487516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27.0</v>
      </c>
      <c r="E15" s="5" t="n">
        <f ref="E15:M15" si="3" t="shared">E16-E9-E10-E11-E12-E13-E14</f>
        <v>9.0</v>
      </c>
      <c r="F15" s="5" t="n">
        <f si="3" t="shared"/>
        <v>42.0</v>
      </c>
      <c r="G15" s="5" t="n">
        <f si="3" t="shared"/>
        <v>31.0</v>
      </c>
      <c r="H15" s="5" t="n">
        <f si="3" t="shared"/>
        <v>112.0</v>
      </c>
      <c r="I15" s="5" t="n">
        <f si="3" t="shared"/>
        <v>72.0</v>
      </c>
      <c r="J15" s="5" t="n">
        <f si="3" t="shared"/>
        <v>40.0</v>
      </c>
      <c r="K15" s="5" t="n">
        <f si="3" t="shared"/>
        <v>50.0</v>
      </c>
      <c r="L15" s="5" t="n">
        <f si="3" t="shared"/>
        <v>32.0</v>
      </c>
      <c r="M15" s="5" t="n">
        <f si="3" t="shared"/>
        <v>208.0</v>
      </c>
      <c r="N15" s="5" t="n">
        <f ref="N15" si="4" t="shared">N16-N9-N10-N11-N12-N13-N14</f>
        <v>623.0</v>
      </c>
      <c r="O15" s="5" t="n">
        <f>O16-O9-O10-O11-O12-O13-O14</f>
        <v>112754.0</v>
      </c>
      <c r="P15" s="5" t="n">
        <f>P16-P9-P10-P11-P12-P13-P14</f>
        <v>7392.0</v>
      </c>
      <c r="Q15" s="11" t="n">
        <f si="2" t="shared"/>
        <v>415.0</v>
      </c>
      <c r="R15" s="6" t="n">
        <f si="0" t="shared"/>
        <v>17.812048192771083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2008.0</v>
      </c>
      <c r="E16" s="5" t="n">
        <v>3326.0</v>
      </c>
      <c r="F16" s="5" t="n">
        <v>5636.0</v>
      </c>
      <c r="G16" s="5" t="n">
        <v>6451.0</v>
      </c>
      <c r="H16" s="5" t="n">
        <v>12021.0</v>
      </c>
      <c r="I16" s="5" t="n">
        <v>4991.0</v>
      </c>
      <c r="J16" s="5" t="n">
        <v>2742.0</v>
      </c>
      <c r="K16" s="5" t="n">
        <v>1592.0</v>
      </c>
      <c r="L16" s="5" t="n">
        <v>660.0</v>
      </c>
      <c r="M16" s="5" t="n">
        <v>16514.0</v>
      </c>
      <c r="N16" s="11" t="n">
        <f ref="N16:N48" si="5" t="shared">SUM(D16:M16)</f>
        <v>55941.0</v>
      </c>
      <c r="O16" s="5" t="n">
        <v>1.2268877E7</v>
      </c>
      <c r="P16" s="5" t="n">
        <v>363947.0</v>
      </c>
      <c r="Q16" s="11" t="n">
        <f si="2" t="shared"/>
        <v>39427.0</v>
      </c>
      <c r="R16" s="6" t="n">
        <f si="0" t="shared"/>
        <v>9.23090775356989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81.0</v>
      </c>
      <c r="E17" s="5" t="n">
        <f ref="E17:M17" si="6" t="shared">E18-E16-E3-E4-E5-E6-E7-E8</f>
        <v>150.0</v>
      </c>
      <c r="F17" s="5" t="n">
        <f si="6" t="shared"/>
        <v>185.0</v>
      </c>
      <c r="G17" s="5" t="n">
        <f si="6" t="shared"/>
        <v>229.0</v>
      </c>
      <c r="H17" s="5" t="n">
        <f si="6" t="shared"/>
        <v>435.0</v>
      </c>
      <c r="I17" s="5" t="n">
        <f si="6" t="shared"/>
        <v>705.0</v>
      </c>
      <c r="J17" s="5" t="n">
        <f si="6" t="shared"/>
        <v>804.0</v>
      </c>
      <c r="K17" s="5" t="n">
        <f si="6" t="shared"/>
        <v>746.0</v>
      </c>
      <c r="L17" s="5" t="n">
        <f si="6" t="shared"/>
        <v>389.0</v>
      </c>
      <c r="M17" s="5" t="n">
        <f si="6" t="shared"/>
        <v>2234.0</v>
      </c>
      <c r="N17" s="11" t="n">
        <f si="5" t="shared"/>
        <v>5958.0</v>
      </c>
      <c r="O17" s="5" t="n">
        <f>O18-O16-O3-O4-O5-O6-O7-O8</f>
        <v>811394.0</v>
      </c>
      <c r="P17" s="5" t="n">
        <f>P18-P16-P3-P4-P5-P6-P7-P8</f>
        <v>93265.0</v>
      </c>
      <c r="Q17" s="11" t="n">
        <f si="2" t="shared"/>
        <v>3724.0</v>
      </c>
      <c r="R17" s="6" t="n">
        <f si="0" t="shared"/>
        <v>25.044307196562837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12861.0</v>
      </c>
      <c r="E18" s="5" t="n">
        <v>40312.0</v>
      </c>
      <c r="F18" s="5" t="n">
        <v>87414.0</v>
      </c>
      <c r="G18" s="5" t="n">
        <v>53750.0</v>
      </c>
      <c r="H18" s="5" t="n">
        <v>124712.0</v>
      </c>
      <c r="I18" s="5" t="n">
        <v>22572.0</v>
      </c>
      <c r="J18" s="5" t="n">
        <v>11400.0</v>
      </c>
      <c r="K18" s="5" t="n">
        <v>8911.0</v>
      </c>
      <c r="L18" s="5" t="n">
        <v>3074.0</v>
      </c>
      <c r="M18" s="5" t="n">
        <v>25430.0</v>
      </c>
      <c r="N18" s="11" t="n">
        <f si="5" t="shared"/>
        <v>390436.0</v>
      </c>
      <c r="O18" s="5" t="n">
        <v>1.7056768E7</v>
      </c>
      <c r="P18" s="5" t="n">
        <v>2478969.0</v>
      </c>
      <c r="Q18" s="11" t="n">
        <f si="2" t="shared"/>
        <v>365006.0</v>
      </c>
      <c r="R18" s="6" t="n">
        <f si="0" t="shared"/>
        <v>6.791584247930171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241.0</v>
      </c>
      <c r="E19" s="5" t="n">
        <v>496.0</v>
      </c>
      <c r="F19" s="5" t="n">
        <v>837.0</v>
      </c>
      <c r="G19" s="5" t="n">
        <v>497.0</v>
      </c>
      <c r="H19" s="5" t="n">
        <v>876.0</v>
      </c>
      <c r="I19" s="5" t="n">
        <v>788.0</v>
      </c>
      <c r="J19" s="5" t="n">
        <v>909.0</v>
      </c>
      <c r="K19" s="5" t="n">
        <v>289.0</v>
      </c>
      <c r="L19" s="5" t="n">
        <v>88.0</v>
      </c>
      <c r="M19" s="5" t="n">
        <v>244.0</v>
      </c>
      <c r="N19" s="11" t="n">
        <f si="5" t="shared"/>
        <v>5265.0</v>
      </c>
      <c r="O19" s="5" t="n">
        <v>140798.0</v>
      </c>
      <c r="P19" s="5" t="n">
        <v>60167.0</v>
      </c>
      <c r="Q19" s="11" t="n">
        <f si="2" t="shared"/>
        <v>5021.0</v>
      </c>
      <c r="R19" s="6" t="n">
        <f si="0" t="shared"/>
        <v>11.983071101374229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2234.0</v>
      </c>
      <c r="E20" s="5" t="n">
        <v>2736.0</v>
      </c>
      <c r="F20" s="5" t="n">
        <v>3042.0</v>
      </c>
      <c r="G20" s="5" t="n">
        <v>2450.0</v>
      </c>
      <c r="H20" s="5" t="n">
        <v>4859.0</v>
      </c>
      <c r="I20" s="5" t="n">
        <v>6661.0</v>
      </c>
      <c r="J20" s="5" t="n">
        <v>6520.0</v>
      </c>
      <c r="K20" s="5" t="n">
        <v>3985.0</v>
      </c>
      <c r="L20" s="5" t="n">
        <v>999.0</v>
      </c>
      <c r="M20" s="5" t="n">
        <v>963.0</v>
      </c>
      <c r="N20" s="11" t="n">
        <f si="5" t="shared"/>
        <v>34449.0</v>
      </c>
      <c r="O20" s="5" t="n">
        <v>899109.0</v>
      </c>
      <c r="P20" s="5" t="n">
        <v>530709.0</v>
      </c>
      <c r="Q20" s="11" t="n">
        <f si="2" t="shared"/>
        <v>33486.0</v>
      </c>
      <c r="R20" s="6" t="n">
        <f si="0" t="shared"/>
        <v>15.848683031714746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8.0</v>
      </c>
      <c r="E21" s="5" t="n">
        <v>11.0</v>
      </c>
      <c r="F21" s="5" t="n">
        <v>12.0</v>
      </c>
      <c r="G21" s="5" t="n">
        <v>9.0</v>
      </c>
      <c r="H21" s="5" t="n">
        <v>25.0</v>
      </c>
      <c r="I21" s="5" t="n">
        <v>31.0</v>
      </c>
      <c r="J21" s="5" t="n">
        <v>30.0</v>
      </c>
      <c r="K21" s="5" t="n">
        <v>27.0</v>
      </c>
      <c r="L21" s="5" t="n">
        <v>6.0</v>
      </c>
      <c r="M21" s="5" t="n">
        <v>15.0</v>
      </c>
      <c r="N21" s="11" t="n">
        <f si="5" t="shared"/>
        <v>174.0</v>
      </c>
      <c r="O21" s="5" t="n">
        <v>6748.0</v>
      </c>
      <c r="P21" s="5" t="n">
        <v>2879.0</v>
      </c>
      <c r="Q21" s="11" t="n">
        <f si="2" t="shared"/>
        <v>159.0</v>
      </c>
      <c r="R21" s="6" t="n">
        <f si="0" t="shared"/>
        <v>18.10691823899371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14.0</v>
      </c>
      <c r="E22" s="5" t="n">
        <v>22.0</v>
      </c>
      <c r="F22" s="5" t="n">
        <v>45.0</v>
      </c>
      <c r="G22" s="5" t="n">
        <v>26.0</v>
      </c>
      <c r="H22" s="5" t="n">
        <v>89.0</v>
      </c>
      <c r="I22" s="5" t="n">
        <v>19.0</v>
      </c>
      <c r="J22" s="5" t="n">
        <v>19.0</v>
      </c>
      <c r="K22" s="5" t="n">
        <v>21.0</v>
      </c>
      <c r="L22" s="5" t="n">
        <v>7.0</v>
      </c>
      <c r="M22" s="5" t="n">
        <v>14.0</v>
      </c>
      <c r="N22" s="11" t="n">
        <f si="5" t="shared"/>
        <v>276.0</v>
      </c>
      <c r="O22" s="5" t="n">
        <v>5933.0</v>
      </c>
      <c r="P22" s="5" t="n">
        <v>2797.0</v>
      </c>
      <c r="Q22" s="11" t="n">
        <f si="2" t="shared"/>
        <v>262.0</v>
      </c>
      <c r="R22" s="6" t="n">
        <f si="0" t="shared"/>
        <v>10.67557251908397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1.0</v>
      </c>
      <c r="E23" s="5" t="n">
        <v>3.0</v>
      </c>
      <c r="F23" s="5" t="n">
        <v>2.0</v>
      </c>
      <c r="G23" s="5" t="n">
        <v>1.0</v>
      </c>
      <c r="H23" s="5" t="n">
        <v>12.0</v>
      </c>
      <c r="I23" s="5" t="n">
        <v>5.0</v>
      </c>
      <c r="J23" s="5" t="n">
        <v>5.0</v>
      </c>
      <c r="K23" s="5" t="n">
        <v>30.0</v>
      </c>
      <c r="L23" s="5" t="n">
        <v>0.0</v>
      </c>
      <c r="M23" s="5" t="n">
        <v>3.0</v>
      </c>
      <c r="N23" s="11" t="n">
        <f si="5" t="shared"/>
        <v>62.0</v>
      </c>
      <c r="O23" s="5" t="n">
        <v>1871.0</v>
      </c>
      <c r="P23" s="5" t="n">
        <v>1357.0</v>
      </c>
      <c r="Q23" s="11" t="n">
        <f si="2" t="shared"/>
        <v>59.0</v>
      </c>
      <c r="R23" s="6" t="n">
        <f si="0" t="shared"/>
        <v>23.0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14.0</v>
      </c>
      <c r="E24" s="5" t="n">
        <f ref="E24:M24" si="7" t="shared">E25-E19-E20-E21-E22-E23</f>
        <v>22.0</v>
      </c>
      <c r="F24" s="5" t="n">
        <f si="7" t="shared"/>
        <v>35.0</v>
      </c>
      <c r="G24" s="5" t="n">
        <f si="7" t="shared"/>
        <v>51.0</v>
      </c>
      <c r="H24" s="5" t="n">
        <f si="7" t="shared"/>
        <v>89.0</v>
      </c>
      <c r="I24" s="5" t="n">
        <f si="7" t="shared"/>
        <v>68.0</v>
      </c>
      <c r="J24" s="5" t="n">
        <f si="7" t="shared"/>
        <v>59.0</v>
      </c>
      <c r="K24" s="5" t="n">
        <f si="7" t="shared"/>
        <v>44.0</v>
      </c>
      <c r="L24" s="5" t="n">
        <f si="7" t="shared"/>
        <v>7.0</v>
      </c>
      <c r="M24" s="5" t="n">
        <f si="7" t="shared"/>
        <v>97.0</v>
      </c>
      <c r="N24" s="11" t="n">
        <f si="5" t="shared"/>
        <v>486.0</v>
      </c>
      <c r="O24" s="5" t="n">
        <f>O25-O19-O20-O21-O22-O23</f>
        <v>36430.0</v>
      </c>
      <c r="P24" s="5" t="n">
        <f>P25-P19-P20-P21-P22-P23</f>
        <v>5482.0</v>
      </c>
      <c r="Q24" s="11" t="n">
        <f si="2" t="shared"/>
        <v>389.0</v>
      </c>
      <c r="R24" s="6" t="n">
        <f si="0" t="shared"/>
        <v>14.09254498714653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2512.0</v>
      </c>
      <c r="E25" s="5" t="n">
        <v>3290.0</v>
      </c>
      <c r="F25" s="5" t="n">
        <v>3973.0</v>
      </c>
      <c r="G25" s="5" t="n">
        <v>3034.0</v>
      </c>
      <c r="H25" s="5" t="n">
        <v>5950.0</v>
      </c>
      <c r="I25" s="5" t="n">
        <v>7572.0</v>
      </c>
      <c r="J25" s="5" t="n">
        <v>7542.0</v>
      </c>
      <c r="K25" s="5" t="n">
        <v>4396.0</v>
      </c>
      <c r="L25" s="5" t="n">
        <v>1107.0</v>
      </c>
      <c r="M25" s="5" t="n">
        <v>1336.0</v>
      </c>
      <c r="N25" s="11" t="n">
        <f si="5" t="shared"/>
        <v>40712.0</v>
      </c>
      <c r="O25" s="5" t="n">
        <v>1090889.0</v>
      </c>
      <c r="P25" s="5" t="n">
        <v>603391.0</v>
      </c>
      <c r="Q25" s="11" t="n">
        <f si="2" t="shared"/>
        <v>39376.0</v>
      </c>
      <c r="R25" s="6" t="n">
        <f si="0" t="shared"/>
        <v>15.323826696464852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30.0</v>
      </c>
      <c r="E26" s="5" t="n">
        <v>47.0</v>
      </c>
      <c r="F26" s="5" t="n">
        <v>25.0</v>
      </c>
      <c r="G26" s="5" t="n">
        <v>12.0</v>
      </c>
      <c r="H26" s="5" t="n">
        <v>45.0</v>
      </c>
      <c r="I26" s="5" t="n">
        <v>54.0</v>
      </c>
      <c r="J26" s="5" t="n">
        <v>73.0</v>
      </c>
      <c r="K26" s="5" t="n">
        <v>17.0</v>
      </c>
      <c r="L26" s="5" t="n">
        <v>4.0</v>
      </c>
      <c r="M26" s="5" t="n">
        <v>11.0</v>
      </c>
      <c r="N26" s="11" t="n">
        <f si="5" t="shared"/>
        <v>318.0</v>
      </c>
      <c r="O26" s="5" t="n">
        <v>6449.0</v>
      </c>
      <c r="P26" s="5" t="n">
        <v>3860.0</v>
      </c>
      <c r="Q26" s="11" t="n">
        <f si="2" t="shared"/>
        <v>307.0</v>
      </c>
      <c r="R26" s="6" t="n">
        <f si="0" t="shared"/>
        <v>12.57328990228013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127.0</v>
      </c>
      <c r="E27" s="5" t="n">
        <v>153.0</v>
      </c>
      <c r="F27" s="5" t="n">
        <v>224.0</v>
      </c>
      <c r="G27" s="5" t="n">
        <v>151.0</v>
      </c>
      <c r="H27" s="5" t="n">
        <v>317.0</v>
      </c>
      <c r="I27" s="5" t="n">
        <v>400.0</v>
      </c>
      <c r="J27" s="5" t="n">
        <v>513.0</v>
      </c>
      <c r="K27" s="5" t="n">
        <v>275.0</v>
      </c>
      <c r="L27" s="5" t="n">
        <v>63.0</v>
      </c>
      <c r="M27" s="5" t="n">
        <v>77.0</v>
      </c>
      <c r="N27" s="11" t="n">
        <f si="5" t="shared"/>
        <v>2300.0</v>
      </c>
      <c r="O27" s="5" t="n">
        <v>53501.0</v>
      </c>
      <c r="P27" s="5" t="n">
        <v>37297.0</v>
      </c>
      <c r="Q27" s="11" t="n">
        <f si="2" t="shared"/>
        <v>2223.0</v>
      </c>
      <c r="R27" s="6" t="n">
        <f si="0" t="shared"/>
        <v>16.77777777777778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227.0</v>
      </c>
      <c r="E28" s="5" t="n">
        <v>387.0</v>
      </c>
      <c r="F28" s="5" t="n">
        <v>343.0</v>
      </c>
      <c r="G28" s="5" t="n">
        <v>198.0</v>
      </c>
      <c r="H28" s="5" t="n">
        <v>430.0</v>
      </c>
      <c r="I28" s="5" t="n">
        <v>474.0</v>
      </c>
      <c r="J28" s="5" t="n">
        <v>479.0</v>
      </c>
      <c r="K28" s="5" t="n">
        <v>164.0</v>
      </c>
      <c r="L28" s="5" t="n">
        <v>32.0</v>
      </c>
      <c r="M28" s="5" t="n">
        <v>71.0</v>
      </c>
      <c r="N28" s="11" t="n">
        <f si="5" t="shared"/>
        <v>2805.0</v>
      </c>
      <c r="O28" s="5" t="n">
        <v>47166.0</v>
      </c>
      <c r="P28" s="5" t="n">
        <v>31223.0</v>
      </c>
      <c r="Q28" s="11" t="n">
        <f si="2" t="shared"/>
        <v>2734.0</v>
      </c>
      <c r="R28" s="6" t="n">
        <f si="0" t="shared"/>
        <v>11.42026335040234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109.0</v>
      </c>
      <c r="E29" s="5" t="n">
        <v>90.0</v>
      </c>
      <c r="F29" s="5" t="n">
        <v>82.0</v>
      </c>
      <c r="G29" s="5" t="n">
        <v>66.0</v>
      </c>
      <c r="H29" s="5" t="n">
        <v>125.0</v>
      </c>
      <c r="I29" s="5" t="n">
        <v>156.0</v>
      </c>
      <c r="J29" s="5" t="n">
        <v>117.0</v>
      </c>
      <c r="K29" s="5" t="n">
        <v>44.0</v>
      </c>
      <c r="L29" s="5" t="n">
        <v>22.0</v>
      </c>
      <c r="M29" s="5" t="n">
        <v>21.0</v>
      </c>
      <c r="N29" s="11" t="n">
        <f si="5" t="shared"/>
        <v>832.0</v>
      </c>
      <c r="O29" s="5" t="n">
        <v>14625.0</v>
      </c>
      <c r="P29" s="5" t="n">
        <v>9600.0</v>
      </c>
      <c r="Q29" s="11" t="n">
        <f si="2" t="shared"/>
        <v>811.0</v>
      </c>
      <c r="R29" s="6" t="n">
        <f si="0" t="shared"/>
        <v>11.837237977805179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91.0</v>
      </c>
      <c r="E30" s="5" t="n">
        <v>104.0</v>
      </c>
      <c r="F30" s="5" t="n">
        <v>138.0</v>
      </c>
      <c r="G30" s="5" t="n">
        <v>89.0</v>
      </c>
      <c r="H30" s="5" t="n">
        <v>156.0</v>
      </c>
      <c r="I30" s="5" t="n">
        <v>185.0</v>
      </c>
      <c r="J30" s="5" t="n">
        <v>159.0</v>
      </c>
      <c r="K30" s="5" t="n">
        <v>36.0</v>
      </c>
      <c r="L30" s="5" t="n">
        <v>8.0</v>
      </c>
      <c r="M30" s="5" t="n">
        <v>17.0</v>
      </c>
      <c r="N30" s="11" t="n">
        <f si="5" t="shared"/>
        <v>983.0</v>
      </c>
      <c r="O30" s="5" t="n">
        <v>12864.0</v>
      </c>
      <c r="P30" s="5" t="n">
        <v>9943.0</v>
      </c>
      <c r="Q30" s="11" t="n">
        <f si="2" t="shared"/>
        <v>966.0</v>
      </c>
      <c r="R30" s="6" t="n">
        <f si="0" t="shared"/>
        <v>10.29296066252588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42.0</v>
      </c>
      <c r="E31" s="5" t="n">
        <v>50.0</v>
      </c>
      <c r="F31" s="5" t="n">
        <v>50.0</v>
      </c>
      <c r="G31" s="5" t="n">
        <v>44.0</v>
      </c>
      <c r="H31" s="5" t="n">
        <v>61.0</v>
      </c>
      <c r="I31" s="5" t="n">
        <v>95.0</v>
      </c>
      <c r="J31" s="5" t="n">
        <v>97.0</v>
      </c>
      <c r="K31" s="5" t="n">
        <v>33.0</v>
      </c>
      <c r="L31" s="5" t="n">
        <v>4.0</v>
      </c>
      <c r="M31" s="5" t="n">
        <v>12.0</v>
      </c>
      <c r="N31" s="11" t="n">
        <f si="5" t="shared"/>
        <v>488.0</v>
      </c>
      <c r="O31" s="5" t="n">
        <v>9433.0</v>
      </c>
      <c r="P31" s="5" t="n">
        <v>5651.0</v>
      </c>
      <c r="Q31" s="11" t="n">
        <f si="2" t="shared"/>
        <v>476.0</v>
      </c>
      <c r="R31" s="6" t="n">
        <f si="0" t="shared"/>
        <v>11.871848739495798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25.0</v>
      </c>
      <c r="E32" s="5" t="n">
        <v>29.0</v>
      </c>
      <c r="F32" s="5" t="n">
        <v>48.0</v>
      </c>
      <c r="G32" s="5" t="n">
        <v>31.0</v>
      </c>
      <c r="H32" s="5" t="n">
        <v>86.0</v>
      </c>
      <c r="I32" s="5" t="n">
        <v>84.0</v>
      </c>
      <c r="J32" s="5" t="n">
        <v>83.0</v>
      </c>
      <c r="K32" s="5" t="n">
        <v>62.0</v>
      </c>
      <c r="L32" s="5" t="n">
        <v>10.0</v>
      </c>
      <c r="M32" s="5" t="n">
        <v>15.0</v>
      </c>
      <c r="N32" s="11" t="n">
        <f si="5" t="shared"/>
        <v>473.0</v>
      </c>
      <c r="O32" s="5" t="n">
        <v>11756.0</v>
      </c>
      <c r="P32" s="5" t="n">
        <v>6974.0</v>
      </c>
      <c r="Q32" s="11" t="n">
        <f si="2" t="shared"/>
        <v>458.0</v>
      </c>
      <c r="R32" s="6" t="n">
        <f si="0" t="shared"/>
        <v>15.22707423580786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402.0</v>
      </c>
      <c r="E33" s="5" t="n">
        <v>451.0</v>
      </c>
      <c r="F33" s="5" t="n">
        <v>606.0</v>
      </c>
      <c r="G33" s="5" t="n">
        <v>387.0</v>
      </c>
      <c r="H33" s="5" t="n">
        <v>521.0</v>
      </c>
      <c r="I33" s="5" t="n">
        <v>359.0</v>
      </c>
      <c r="J33" s="5" t="n">
        <v>242.0</v>
      </c>
      <c r="K33" s="5" t="n">
        <v>168.0</v>
      </c>
      <c r="L33" s="5" t="n">
        <v>83.0</v>
      </c>
      <c r="M33" s="5" t="n">
        <v>132.0</v>
      </c>
      <c r="N33" s="11" t="n">
        <f si="5" t="shared"/>
        <v>3351.0</v>
      </c>
      <c r="O33" s="5" t="n">
        <v>67975.0</v>
      </c>
      <c r="P33" s="5" t="n">
        <v>30494.0</v>
      </c>
      <c r="Q33" s="11" t="n">
        <f si="2" t="shared"/>
        <v>3219.0</v>
      </c>
      <c r="R33" s="6" t="n">
        <f si="0" t="shared"/>
        <v>9.473128300714508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68.0</v>
      </c>
      <c r="E34" s="5" t="n">
        <v>35.0</v>
      </c>
      <c r="F34" s="5" t="n">
        <v>53.0</v>
      </c>
      <c r="G34" s="5" t="n">
        <v>26.0</v>
      </c>
      <c r="H34" s="5" t="n">
        <v>45.0</v>
      </c>
      <c r="I34" s="5" t="n">
        <v>78.0</v>
      </c>
      <c r="J34" s="5" t="n">
        <v>113.0</v>
      </c>
      <c r="K34" s="5" t="n">
        <v>44.0</v>
      </c>
      <c r="L34" s="5" t="n">
        <v>9.0</v>
      </c>
      <c r="M34" s="5" t="n">
        <v>6.0</v>
      </c>
      <c r="N34" s="11" t="n">
        <f si="5" t="shared"/>
        <v>477.0</v>
      </c>
      <c r="O34" s="5" t="n">
        <v>8258.0</v>
      </c>
      <c r="P34" s="5" t="n">
        <v>6625.0</v>
      </c>
      <c r="Q34" s="11" t="n">
        <f si="2" t="shared"/>
        <v>471.0</v>
      </c>
      <c r="R34" s="6" t="n">
        <f si="0" t="shared"/>
        <v>14.065817409766455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19.0</v>
      </c>
      <c r="E35" s="5" t="n">
        <v>11.0</v>
      </c>
      <c r="F35" s="5" t="n">
        <v>10.0</v>
      </c>
      <c r="G35" s="5" t="n">
        <v>8.0</v>
      </c>
      <c r="H35" s="5" t="n">
        <v>16.0</v>
      </c>
      <c r="I35" s="5" t="n">
        <v>6.0</v>
      </c>
      <c r="J35" s="5" t="n">
        <v>6.0</v>
      </c>
      <c r="K35" s="5" t="n">
        <v>1.0</v>
      </c>
      <c r="L35" s="5" t="n">
        <v>2.0</v>
      </c>
      <c r="M35" s="5" t="n">
        <v>2.0</v>
      </c>
      <c r="N35" s="11" t="n">
        <f si="5" t="shared"/>
        <v>81.0</v>
      </c>
      <c r="O35" s="5" t="n">
        <v>1092.0</v>
      </c>
      <c r="P35" s="5" t="n">
        <v>589.0</v>
      </c>
      <c r="Q35" s="11" t="n">
        <f si="2" t="shared"/>
        <v>79.0</v>
      </c>
      <c r="R35" s="6" t="n">
        <f si="0" t="shared"/>
        <v>7.455696202531645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16.0</v>
      </c>
      <c r="E36" s="5" t="n">
        <v>48.0</v>
      </c>
      <c r="F36" s="5" t="n">
        <v>45.0</v>
      </c>
      <c r="G36" s="5" t="n">
        <v>33.0</v>
      </c>
      <c r="H36" s="5" t="n">
        <v>55.0</v>
      </c>
      <c r="I36" s="5" t="n">
        <v>73.0</v>
      </c>
      <c r="J36" s="5" t="n">
        <v>45.0</v>
      </c>
      <c r="K36" s="5" t="n">
        <v>39.0</v>
      </c>
      <c r="L36" s="5" t="n">
        <v>9.0</v>
      </c>
      <c r="M36" s="5" t="n">
        <v>5.0</v>
      </c>
      <c r="N36" s="11" t="n">
        <f si="5" t="shared"/>
        <v>368.0</v>
      </c>
      <c r="O36" s="5" t="n">
        <v>6006.0</v>
      </c>
      <c r="P36" s="5" t="n">
        <v>4947.0</v>
      </c>
      <c r="Q36" s="11" t="n">
        <f si="2" t="shared"/>
        <v>363.0</v>
      </c>
      <c r="R36" s="6" t="n">
        <f si="0" t="shared"/>
        <v>13.62809917355372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25.0</v>
      </c>
      <c r="E37" s="5" t="n">
        <v>21.0</v>
      </c>
      <c r="F37" s="5" t="n">
        <v>26.0</v>
      </c>
      <c r="G37" s="5" t="n">
        <v>16.0</v>
      </c>
      <c r="H37" s="5" t="n">
        <v>49.0</v>
      </c>
      <c r="I37" s="5" t="n">
        <v>60.0</v>
      </c>
      <c r="J37" s="5" t="n">
        <v>37.0</v>
      </c>
      <c r="K37" s="5" t="n">
        <v>99.0</v>
      </c>
      <c r="L37" s="5" t="n">
        <v>49.0</v>
      </c>
      <c r="M37" s="5" t="n">
        <v>48.0</v>
      </c>
      <c r="N37" s="11" t="n">
        <f si="5" t="shared"/>
        <v>430.0</v>
      </c>
      <c r="O37" s="5" t="n">
        <v>18578.0</v>
      </c>
      <c r="P37" s="5" t="n">
        <v>9554.0</v>
      </c>
      <c r="Q37" s="11" t="n">
        <f si="2" t="shared"/>
        <v>382.0</v>
      </c>
      <c r="R37" s="6" t="n">
        <f si="0" t="shared"/>
        <v>25.01047120418848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185.0</v>
      </c>
      <c r="E38" s="5" t="n">
        <f ref="E38:M38" si="8" t="shared">E39-E26-E27-E28-E29-E30-E31-E32-E33-E34-E35-E36-E37</f>
        <v>201.0</v>
      </c>
      <c r="F38" s="5" t="n">
        <f si="8" t="shared"/>
        <v>463.0</v>
      </c>
      <c r="G38" s="5" t="n">
        <f si="8" t="shared"/>
        <v>383.0</v>
      </c>
      <c r="H38" s="5" t="n">
        <f si="8" t="shared"/>
        <v>488.0</v>
      </c>
      <c r="I38" s="5" t="n">
        <f si="8" t="shared"/>
        <v>381.0</v>
      </c>
      <c r="J38" s="5" t="n">
        <f si="8" t="shared"/>
        <v>287.0</v>
      </c>
      <c r="K38" s="5" t="n">
        <f si="8" t="shared"/>
        <v>130.0</v>
      </c>
      <c r="L38" s="5" t="n">
        <f si="8" t="shared"/>
        <v>28.0</v>
      </c>
      <c r="M38" s="5" t="n">
        <f si="8" t="shared"/>
        <v>95.0</v>
      </c>
      <c r="N38" s="11" t="n">
        <f si="5" t="shared"/>
        <v>2641.0</v>
      </c>
      <c r="O38" s="5" t="n">
        <f>O39-O26-O27-O28-O29-O30-O31-O32-O33-O34-O35-O36-O37</f>
        <v>48056.0</v>
      </c>
      <c r="P38" s="5" t="n">
        <f>P39-P26-P27-P28-P29-P30-P31-P32-P33-P34-P35-P36-P37</f>
        <v>24221.0</v>
      </c>
      <c r="Q38" s="11" t="n">
        <f si="2" t="shared"/>
        <v>2546.0</v>
      </c>
      <c r="R38" s="6" t="n">
        <f si="0" t="shared"/>
        <v>9.513354281225451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1366.0</v>
      </c>
      <c r="E39" s="5" t="n">
        <v>1627.0</v>
      </c>
      <c r="F39" s="5" t="n">
        <v>2113.0</v>
      </c>
      <c r="G39" s="5" t="n">
        <v>1444.0</v>
      </c>
      <c r="H39" s="5" t="n">
        <v>2394.0</v>
      </c>
      <c r="I39" s="5" t="n">
        <v>2405.0</v>
      </c>
      <c r="J39" s="5" t="n">
        <v>2251.0</v>
      </c>
      <c r="K39" s="5" t="n">
        <v>1112.0</v>
      </c>
      <c r="L39" s="5" t="n">
        <v>323.0</v>
      </c>
      <c r="M39" s="5" t="n">
        <v>512.0</v>
      </c>
      <c r="N39" s="11" t="n">
        <f si="5" t="shared"/>
        <v>15547.0</v>
      </c>
      <c r="O39" s="5" t="n">
        <v>305759.0</v>
      </c>
      <c r="P39" s="5" t="n">
        <v>180978.0</v>
      </c>
      <c r="Q39" s="11" t="n">
        <f si="2" t="shared"/>
        <v>15035.0</v>
      </c>
      <c r="R39" s="6" t="n">
        <f si="0" t="shared"/>
        <v>12.037113402061856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494.0</v>
      </c>
      <c r="E40" s="5" t="n">
        <v>467.0</v>
      </c>
      <c r="F40" s="5" t="n">
        <v>530.0</v>
      </c>
      <c r="G40" s="5" t="n">
        <v>309.0</v>
      </c>
      <c r="H40" s="5" t="n">
        <v>572.0</v>
      </c>
      <c r="I40" s="5" t="n">
        <v>411.0</v>
      </c>
      <c r="J40" s="5" t="n">
        <v>281.0</v>
      </c>
      <c r="K40" s="5" t="n">
        <v>54.0</v>
      </c>
      <c r="L40" s="5" t="n">
        <v>27.0</v>
      </c>
      <c r="M40" s="5" t="n">
        <v>75.0</v>
      </c>
      <c r="N40" s="11" t="n">
        <f si="5" t="shared"/>
        <v>3220.0</v>
      </c>
      <c r="O40" s="5" t="n">
        <v>45316.0</v>
      </c>
      <c r="P40" s="5" t="n">
        <v>23007.0</v>
      </c>
      <c r="Q40" s="11" t="n">
        <f si="2" t="shared"/>
        <v>3145.0</v>
      </c>
      <c r="R40" s="6" t="n">
        <f si="0" t="shared"/>
        <v>7.315421303656597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43.0</v>
      </c>
      <c r="E41" s="5" t="n">
        <v>50.0</v>
      </c>
      <c r="F41" s="5" t="n">
        <v>63.0</v>
      </c>
      <c r="G41" s="5" t="n">
        <v>72.0</v>
      </c>
      <c r="H41" s="5" t="n">
        <v>85.0</v>
      </c>
      <c r="I41" s="5" t="n">
        <v>97.0</v>
      </c>
      <c r="J41" s="5" t="n">
        <v>45.0</v>
      </c>
      <c r="K41" s="5" t="n">
        <v>35.0</v>
      </c>
      <c r="L41" s="5" t="n">
        <v>20.0</v>
      </c>
      <c r="M41" s="5" t="n">
        <v>31.0</v>
      </c>
      <c r="N41" s="11" t="n">
        <f si="5" t="shared"/>
        <v>541.0</v>
      </c>
      <c r="O41" s="5" t="n">
        <v>14295.0</v>
      </c>
      <c r="P41" s="5" t="n">
        <v>6257.0</v>
      </c>
      <c r="Q41" s="11" t="n">
        <f si="2" t="shared"/>
        <v>510.0</v>
      </c>
      <c r="R41" s="6" t="n">
        <f si="0" t="shared"/>
        <v>12.268627450980393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5.0</v>
      </c>
      <c r="E42" s="5" t="n">
        <f ref="E42:M42" si="9" t="shared">E43-E40-E41</f>
        <v>8.0</v>
      </c>
      <c r="F42" s="5" t="n">
        <f si="9" t="shared"/>
        <v>12.0</v>
      </c>
      <c r="G42" s="5" t="n">
        <f si="9" t="shared"/>
        <v>9.0</v>
      </c>
      <c r="H42" s="5" t="n">
        <f si="9" t="shared"/>
        <v>12.0</v>
      </c>
      <c r="I42" s="5" t="n">
        <f si="9" t="shared"/>
        <v>5.0</v>
      </c>
      <c r="J42" s="5" t="n">
        <f si="9" t="shared"/>
        <v>3.0</v>
      </c>
      <c r="K42" s="5" t="n">
        <f si="9" t="shared"/>
        <v>6.0</v>
      </c>
      <c r="L42" s="5" t="n">
        <f si="9" t="shared"/>
        <v>2.0</v>
      </c>
      <c r="M42" s="5" t="n">
        <f si="9" t="shared"/>
        <v>9.0</v>
      </c>
      <c r="N42" s="11" t="n">
        <f si="5" t="shared"/>
        <v>71.0</v>
      </c>
      <c r="O42" s="5" t="n">
        <f>O43-O40-O41</f>
        <v>2847.0</v>
      </c>
      <c r="P42" s="5" t="n">
        <f>P43-P40-P41</f>
        <v>697.0</v>
      </c>
      <c r="Q42" s="11" t="n">
        <f si="2" t="shared"/>
        <v>62.0</v>
      </c>
      <c r="R42" s="6" t="n">
        <f si="0" t="shared"/>
        <v>11.241935483870968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542.0</v>
      </c>
      <c r="E43" s="5" t="n">
        <v>525.0</v>
      </c>
      <c r="F43" s="5" t="n">
        <v>605.0</v>
      </c>
      <c r="G43" s="5" t="n">
        <v>390.0</v>
      </c>
      <c r="H43" s="5" t="n">
        <v>669.0</v>
      </c>
      <c r="I43" s="5" t="n">
        <v>513.0</v>
      </c>
      <c r="J43" s="5" t="n">
        <v>329.0</v>
      </c>
      <c r="K43" s="5" t="n">
        <v>95.0</v>
      </c>
      <c r="L43" s="5" t="n">
        <v>49.0</v>
      </c>
      <c r="M43" s="5" t="n">
        <v>115.0</v>
      </c>
      <c r="N43" s="11" t="n">
        <f si="5" t="shared"/>
        <v>3832.0</v>
      </c>
      <c r="O43" s="5" t="n">
        <v>62458.0</v>
      </c>
      <c r="P43" s="5" t="n">
        <v>29961.0</v>
      </c>
      <c r="Q43" s="11" t="n">
        <f si="2" t="shared"/>
        <v>3717.0</v>
      </c>
      <c r="R43" s="6" t="n">
        <f si="0" t="shared"/>
        <v>8.060532687651332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13.0</v>
      </c>
      <c r="E44" s="8" t="n">
        <v>27.0</v>
      </c>
      <c r="F44" s="8" t="n">
        <v>24.0</v>
      </c>
      <c r="G44" s="8" t="n">
        <v>16.0</v>
      </c>
      <c r="H44" s="8" t="n">
        <v>31.0</v>
      </c>
      <c r="I44" s="8" t="n">
        <v>55.0</v>
      </c>
      <c r="J44" s="8" t="n">
        <v>30.0</v>
      </c>
      <c r="K44" s="8" t="n">
        <v>22.0</v>
      </c>
      <c r="L44" s="8" t="n">
        <v>5.0</v>
      </c>
      <c r="M44" s="8" t="n">
        <v>120.0</v>
      </c>
      <c r="N44" s="11" t="n">
        <f si="5" t="shared"/>
        <v>343.0</v>
      </c>
      <c r="O44" s="8" t="n">
        <v>36168.0</v>
      </c>
      <c r="P44" s="8" t="n">
        <v>3029.0</v>
      </c>
      <c r="Q44" s="11" t="n">
        <f si="2" t="shared"/>
        <v>223.0</v>
      </c>
      <c r="R44" s="6" t="n">
        <f si="0" t="shared"/>
        <v>13.582959641255606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6.0</v>
      </c>
      <c r="E45" s="8" t="n">
        <f ref="E45:M45" si="10" t="shared">E46-E44</f>
        <v>17.0</v>
      </c>
      <c r="F45" s="8" t="n">
        <f si="10" t="shared"/>
        <v>18.0</v>
      </c>
      <c r="G45" s="8" t="n">
        <f si="10" t="shared"/>
        <v>24.0</v>
      </c>
      <c r="H45" s="8" t="n">
        <f si="10" t="shared"/>
        <v>89.0</v>
      </c>
      <c r="I45" s="8" t="n">
        <f si="10" t="shared"/>
        <v>88.0</v>
      </c>
      <c r="J45" s="8" t="n">
        <f si="10" t="shared"/>
        <v>29.0</v>
      </c>
      <c r="K45" s="8" t="n">
        <f si="10" t="shared"/>
        <v>22.0</v>
      </c>
      <c r="L45" s="8" t="n">
        <f si="10" t="shared"/>
        <v>2.0</v>
      </c>
      <c r="M45" s="8" t="n">
        <f si="10" t="shared"/>
        <v>48.0</v>
      </c>
      <c r="N45" s="11" t="n">
        <f si="5" t="shared"/>
        <v>343.0</v>
      </c>
      <c r="O45" s="8" t="n">
        <f>O46-O44</f>
        <v>23676.0</v>
      </c>
      <c r="P45" s="8" t="n">
        <f>P46-P44</f>
        <v>3417.0</v>
      </c>
      <c r="Q45" s="11" t="n">
        <f si="2" t="shared"/>
        <v>295.0</v>
      </c>
      <c r="R45" s="6" t="n">
        <f si="0" t="shared"/>
        <v>11.583050847457628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19.0</v>
      </c>
      <c r="E46" s="8" t="n">
        <v>44.0</v>
      </c>
      <c r="F46" s="8" t="n">
        <v>42.0</v>
      </c>
      <c r="G46" s="8" t="n">
        <v>40.0</v>
      </c>
      <c r="H46" s="8" t="n">
        <v>120.0</v>
      </c>
      <c r="I46" s="8" t="n">
        <v>143.0</v>
      </c>
      <c r="J46" s="8" t="n">
        <v>59.0</v>
      </c>
      <c r="K46" s="8" t="n">
        <v>44.0</v>
      </c>
      <c r="L46" s="8" t="n">
        <v>7.0</v>
      </c>
      <c r="M46" s="8" t="n">
        <v>168.0</v>
      </c>
      <c r="N46" s="11" t="n">
        <f si="5" t="shared"/>
        <v>686.0</v>
      </c>
      <c r="O46" s="8" t="n">
        <v>59844.0</v>
      </c>
      <c r="P46" s="8" t="n">
        <v>6446.0</v>
      </c>
      <c r="Q46" s="11" t="n">
        <f si="2" t="shared"/>
        <v>518.0</v>
      </c>
      <c r="R46" s="6" t="n">
        <f si="0" t="shared"/>
        <v>12.444015444015443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66.0</v>
      </c>
      <c r="E47" s="5" t="n">
        <v>79.0</v>
      </c>
      <c r="F47" s="5" t="n">
        <v>90.0</v>
      </c>
      <c r="G47" s="5" t="n">
        <v>58.0</v>
      </c>
      <c r="H47" s="5" t="n">
        <v>58.0</v>
      </c>
      <c r="I47" s="5" t="n">
        <v>44.0</v>
      </c>
      <c r="J47" s="5" t="n">
        <v>20.0</v>
      </c>
      <c r="K47" s="5" t="n">
        <v>19.0</v>
      </c>
      <c r="L47" s="5" t="n">
        <v>76.0</v>
      </c>
      <c r="M47" s="5" t="n">
        <v>69.0</v>
      </c>
      <c r="N47" s="11" t="n">
        <f si="5" t="shared"/>
        <v>579.0</v>
      </c>
      <c r="O47" s="5" t="n">
        <v>36213.0</v>
      </c>
      <c r="P47" s="5" t="n">
        <v>7863.0</v>
      </c>
      <c r="Q47" s="11" t="n">
        <f si="2" t="shared"/>
        <v>510.0</v>
      </c>
      <c r="R47" s="6" t="n">
        <f si="0" t="shared"/>
        <v>15.41764705882353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17366.0</v>
      </c>
      <c r="E48" s="5" t="n">
        <f ref="E48:M48" si="11" t="shared">E47+E46+E43+E39+E25+E18</f>
        <v>45877.0</v>
      </c>
      <c r="F48" s="5" t="n">
        <f si="11" t="shared"/>
        <v>94237.0</v>
      </c>
      <c r="G48" s="5" t="n">
        <f si="11" t="shared"/>
        <v>58716.0</v>
      </c>
      <c r="H48" s="5" t="n">
        <f si="11" t="shared"/>
        <v>133903.0</v>
      </c>
      <c r="I48" s="5" t="n">
        <f si="11" t="shared"/>
        <v>33249.0</v>
      </c>
      <c r="J48" s="5" t="n">
        <f si="11" t="shared"/>
        <v>21601.0</v>
      </c>
      <c r="K48" s="5" t="n">
        <f si="11" t="shared"/>
        <v>14577.0</v>
      </c>
      <c r="L48" s="5" t="n">
        <f si="11" t="shared"/>
        <v>4636.0</v>
      </c>
      <c r="M48" s="5" t="n">
        <f si="11" t="shared"/>
        <v>27630.0</v>
      </c>
      <c r="N48" s="11" t="n">
        <f si="5" t="shared"/>
        <v>451792.0</v>
      </c>
      <c r="O48" s="5" t="n">
        <f>O47+O46+O43+O39+O25+O18</f>
        <v>1.8611931E7</v>
      </c>
      <c r="P48" s="5" t="n">
        <f>P47+P46+P43+P39+P25+P18</f>
        <v>3307608.0</v>
      </c>
      <c r="Q48" s="11" t="n">
        <f si="2" t="shared"/>
        <v>424162.0</v>
      </c>
      <c r="R48" s="6" t="n">
        <f si="0" t="shared"/>
        <v>7.797982846176697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3.843804228494528</v>
      </c>
      <c r="E49" s="6" t="n">
        <f ref="E49" si="13" t="shared">E48/$N$48*100</f>
        <v>10.154451606048802</v>
      </c>
      <c r="F49" s="6" t="n">
        <f ref="F49" si="14" t="shared">F48/$N$48*100</f>
        <v>20.858492403583952</v>
      </c>
      <c r="G49" s="6" t="n">
        <f ref="G49" si="15" t="shared">G48/$N$48*100</f>
        <v>12.996246060133867</v>
      </c>
      <c r="H49" s="6" t="n">
        <f ref="H49" si="16" t="shared">H48/$N$48*100</f>
        <v>29.638196338137906</v>
      </c>
      <c r="I49" s="6" t="n">
        <f ref="I49" si="17" t="shared">I48/$N$48*100</f>
        <v>7.359360059496406</v>
      </c>
      <c r="J49" s="6" t="n">
        <f ref="J49" si="18" t="shared">J48/$N$48*100</f>
        <v>4.781182491057832</v>
      </c>
      <c r="K49" s="6" t="n">
        <f ref="K49" si="19" t="shared">K48/$N$48*100</f>
        <v>3.2264847540461097</v>
      </c>
      <c r="L49" s="6" t="n">
        <f ref="L49" si="20" t="shared">L48/$N$48*100</f>
        <v>1.0261359209547758</v>
      </c>
      <c r="M49" s="6" t="n">
        <f ref="M49" si="21" t="shared">M48/$N$48*100</f>
        <v>6.115646138045826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