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<sst xmlns="http://schemas.openxmlformats.org/spreadsheetml/2006/main" count="118" uniqueCount="73">
  <si>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</si>
  <si>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</si>
  <si>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</si>
  <si>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</si>
  <si>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</si>
  <si>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</si>
  <si>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</si>
  <si>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</si>
  <si>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</si>
  <si>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</si>
  <si>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</si>
  <si>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</si>
  <si>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</si>
  <si>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</si>
  <si>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</si>
  <si>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</si>
  <si>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</si>
  <si>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</si>
  <si>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</si>
  <si>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</si>
  <si>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</si>
  <si>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</si>
  <si>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</si>
  <si>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</si>
  <si>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</si>
  <si>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</si>
  <si>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</si>
  <si>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</si>
  <si>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</si>
  <si>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</si>
  <si>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</si>
  <si>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</si>
  <si>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</si>
  <si>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</si>
  <si>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</si>
  <si>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</si>
  <si>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</si>
  <si>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</si>
  <si>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</si>
  <si>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</si>
  <si>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</si>
  <si>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</si>
  <si>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</si>
  <si>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</si>
  <si>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</si>
  <si>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</si>
  <si>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</si>
  <si>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</si>
  <si>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</si>
  <si>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</si>
  <si>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</si>
  <si>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</si>
  <si>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</si>
  <si>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</si>
  <si>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</si>
  <si>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</si>
  <si>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</si>
  <si>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</si>
  <si>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</si>
  <si>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</si>
  <si>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</si>
  <si>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</si>
  <si>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</si>
  <si>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</si>
  <si>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</si>
  <si>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</si>
  <si>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</si>
  <si>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</si>
  <si>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</si>
  <si>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</si>
  <si>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</si>
  <si>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99年9月來臺旅客人次～按停留夜數分
Table 1-8  Visitor Arrivals  by Length of Stay,
September,2010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</si>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</sst>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2555.0</v>
      </c>
      <c r="E3" s="4" t="n">
        <v>7547.0</v>
      </c>
      <c r="F3" s="4" t="n">
        <v>19283.0</v>
      </c>
      <c r="G3" s="4" t="n">
        <v>10290.0</v>
      </c>
      <c r="H3" s="4" t="n">
        <v>6154.0</v>
      </c>
      <c r="I3" s="4" t="n">
        <v>1564.0</v>
      </c>
      <c r="J3" s="4" t="n">
        <v>568.0</v>
      </c>
      <c r="K3" s="4" t="n">
        <v>284.0</v>
      </c>
      <c r="L3" s="4" t="n">
        <v>202.0</v>
      </c>
      <c r="M3" s="4" t="n">
        <v>461.0</v>
      </c>
      <c r="N3" s="11" t="n">
        <f>SUM(D3:M3)</f>
        <v>48908.0</v>
      </c>
      <c r="O3" s="4" t="n">
        <v>292023.0</v>
      </c>
      <c r="P3" s="4" t="n">
        <v>208298.0</v>
      </c>
      <c r="Q3" s="11" t="n">
        <f>SUM(D3:L3)</f>
        <v>48447.0</v>
      </c>
      <c r="R3" s="6" t="n">
        <f ref="R3:R48" si="0" t="shared">IF(P3&lt;&gt;0,P3/SUM(D3:L3),0)</f>
        <v>4.2995025491774514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3057.0</v>
      </c>
      <c r="E4" s="5" t="n">
        <v>1178.0</v>
      </c>
      <c r="F4" s="5" t="n">
        <v>2445.0</v>
      </c>
      <c r="G4" s="5" t="n">
        <v>8165.0</v>
      </c>
      <c r="H4" s="5" t="n">
        <v>60118.0</v>
      </c>
      <c r="I4" s="5" t="n">
        <v>6071.0</v>
      </c>
      <c r="J4" s="5" t="n">
        <v>1412.0</v>
      </c>
      <c r="K4" s="5" t="n">
        <v>2698.0</v>
      </c>
      <c r="L4" s="5" t="n">
        <v>1378.0</v>
      </c>
      <c r="M4" s="5" t="n">
        <v>3449.0</v>
      </c>
      <c r="N4" s="11" t="n">
        <f ref="N4:N14" si="1" t="shared">SUM(D4:M4)</f>
        <v>89971.0</v>
      </c>
      <c r="O4" s="5" t="n">
        <v>2079264.0</v>
      </c>
      <c r="P4" s="5" t="n">
        <v>747214.0</v>
      </c>
      <c r="Q4" s="11" t="n">
        <f ref="Q4:Q48" si="2" t="shared">SUM(D4:L4)</f>
        <v>86522.0</v>
      </c>
      <c r="R4" s="6" t="n">
        <f si="0" t="shared"/>
        <v>8.636115670003004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4614.0</v>
      </c>
      <c r="E5" s="5" t="n">
        <v>26734.0</v>
      </c>
      <c r="F5" s="5" t="n">
        <v>30785.0</v>
      </c>
      <c r="G5" s="5" t="n">
        <v>10833.0</v>
      </c>
      <c r="H5" s="5" t="n">
        <v>6129.0</v>
      </c>
      <c r="I5" s="5" t="n">
        <v>3706.0</v>
      </c>
      <c r="J5" s="5" t="n">
        <v>2294.0</v>
      </c>
      <c r="K5" s="5" t="n">
        <v>1438.0</v>
      </c>
      <c r="L5" s="5" t="n">
        <v>630.0</v>
      </c>
      <c r="M5" s="5" t="n">
        <v>746.0</v>
      </c>
      <c r="N5" s="11" t="n">
        <f si="1" t="shared"/>
        <v>87909.0</v>
      </c>
      <c r="O5" s="5" t="n">
        <v>608696.0</v>
      </c>
      <c r="P5" s="5" t="n">
        <v>426444.0</v>
      </c>
      <c r="Q5" s="11" t="n">
        <f si="2" t="shared"/>
        <v>87163.0</v>
      </c>
      <c r="R5" s="6" t="n">
        <f si="0" t="shared"/>
        <v>4.8924887853791175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1509.0</v>
      </c>
      <c r="E6" s="5" t="n">
        <v>3832.0</v>
      </c>
      <c r="F6" s="5" t="n">
        <v>6815.0</v>
      </c>
      <c r="G6" s="5" t="n">
        <v>1774.0</v>
      </c>
      <c r="H6" s="5" t="n">
        <v>1639.0</v>
      </c>
      <c r="I6" s="5" t="n">
        <v>611.0</v>
      </c>
      <c r="J6" s="5" t="n">
        <v>465.0</v>
      </c>
      <c r="K6" s="5" t="n">
        <v>148.0</v>
      </c>
      <c r="L6" s="5" t="n">
        <v>93.0</v>
      </c>
      <c r="M6" s="5" t="n">
        <v>214.0</v>
      </c>
      <c r="N6" s="11" t="n">
        <f si="1" t="shared"/>
        <v>17100.0</v>
      </c>
      <c r="O6" s="5" t="n">
        <v>127563.0</v>
      </c>
      <c r="P6" s="5" t="n">
        <v>76430.0</v>
      </c>
      <c r="Q6" s="11" t="n">
        <f si="2" t="shared"/>
        <v>16886.0</v>
      </c>
      <c r="R6" s="6" t="n">
        <f si="0" t="shared"/>
        <v>4.526234750681038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143.0</v>
      </c>
      <c r="E7" s="5" t="n">
        <v>217.0</v>
      </c>
      <c r="F7" s="5" t="n">
        <v>244.0</v>
      </c>
      <c r="G7" s="5" t="n">
        <v>215.0</v>
      </c>
      <c r="H7" s="5" t="n">
        <v>251.0</v>
      </c>
      <c r="I7" s="5" t="n">
        <v>169.0</v>
      </c>
      <c r="J7" s="5" t="n">
        <v>126.0</v>
      </c>
      <c r="K7" s="5" t="n">
        <v>95.0</v>
      </c>
      <c r="L7" s="5" t="n">
        <v>27.0</v>
      </c>
      <c r="M7" s="5" t="n">
        <v>118.0</v>
      </c>
      <c r="N7" s="11" t="n">
        <f si="1" t="shared"/>
        <v>1605.0</v>
      </c>
      <c r="O7" s="5" t="n">
        <v>48598.0</v>
      </c>
      <c r="P7" s="5" t="n">
        <v>14978.0</v>
      </c>
      <c r="Q7" s="11" t="n">
        <f si="2" t="shared"/>
        <v>1487.0</v>
      </c>
      <c r="R7" s="6" t="n">
        <f si="0" t="shared"/>
        <v>10.072629455279085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42.0</v>
      </c>
      <c r="E8" s="5" t="n">
        <v>67.0</v>
      </c>
      <c r="F8" s="5" t="n">
        <v>112.0</v>
      </c>
      <c r="G8" s="5" t="n">
        <v>94.0</v>
      </c>
      <c r="H8" s="5" t="n">
        <v>142.0</v>
      </c>
      <c r="I8" s="5" t="n">
        <v>112.0</v>
      </c>
      <c r="J8" s="5" t="n">
        <v>55.0</v>
      </c>
      <c r="K8" s="5" t="n">
        <v>28.0</v>
      </c>
      <c r="L8" s="5" t="n">
        <v>12.0</v>
      </c>
      <c r="M8" s="5" t="n">
        <v>39.0</v>
      </c>
      <c r="N8" s="11" t="n">
        <f si="1" t="shared"/>
        <v>703.0</v>
      </c>
      <c r="O8" s="5" t="n">
        <v>23336.0</v>
      </c>
      <c r="P8" s="5" t="n">
        <v>6343.0</v>
      </c>
      <c r="Q8" s="11" t="n">
        <f si="2" t="shared"/>
        <v>664.0</v>
      </c>
      <c r="R8" s="6" t="n">
        <f si="0" t="shared"/>
        <v>9.552710843373495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837.0</v>
      </c>
      <c r="E9" s="5" t="n">
        <v>762.0</v>
      </c>
      <c r="F9" s="5" t="n">
        <v>1477.0</v>
      </c>
      <c r="G9" s="5" t="n">
        <v>3103.0</v>
      </c>
      <c r="H9" s="5" t="n">
        <v>13204.0</v>
      </c>
      <c r="I9" s="5" t="n">
        <v>2128.0</v>
      </c>
      <c r="J9" s="5" t="n">
        <v>580.0</v>
      </c>
      <c r="K9" s="5" t="n">
        <v>168.0</v>
      </c>
      <c r="L9" s="5" t="n">
        <v>81.0</v>
      </c>
      <c r="M9" s="5" t="n">
        <v>536.0</v>
      </c>
      <c r="N9" s="11" t="n">
        <f si="1" t="shared"/>
        <v>22876.0</v>
      </c>
      <c r="O9" s="5" t="n">
        <v>309620.0</v>
      </c>
      <c r="P9" s="5" t="n">
        <v>147873.0</v>
      </c>
      <c r="Q9" s="11" t="n">
        <f si="2" t="shared"/>
        <v>22340.0</v>
      </c>
      <c r="R9" s="6" t="n">
        <f si="0" t="shared"/>
        <v>6.619203222918531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655.0</v>
      </c>
      <c r="E10" s="5" t="n">
        <v>1402.0</v>
      </c>
      <c r="F10" s="5" t="n">
        <v>1905.0</v>
      </c>
      <c r="G10" s="5" t="n">
        <v>2195.0</v>
      </c>
      <c r="H10" s="5" t="n">
        <v>5088.0</v>
      </c>
      <c r="I10" s="5" t="n">
        <v>1424.0</v>
      </c>
      <c r="J10" s="5" t="n">
        <v>955.0</v>
      </c>
      <c r="K10" s="5" t="n">
        <v>141.0</v>
      </c>
      <c r="L10" s="5" t="n">
        <v>53.0</v>
      </c>
      <c r="M10" s="5" t="n">
        <v>118.0</v>
      </c>
      <c r="N10" s="11" t="n">
        <f si="1" t="shared"/>
        <v>13936.0</v>
      </c>
      <c r="O10" s="5" t="n">
        <v>141151.0</v>
      </c>
      <c r="P10" s="5" t="n">
        <v>92919.0</v>
      </c>
      <c r="Q10" s="11" t="n">
        <f si="2" t="shared"/>
        <v>13818.0</v>
      </c>
      <c r="R10" s="6" t="n">
        <f si="0" t="shared"/>
        <v>6.724489795918367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565.0</v>
      </c>
      <c r="E11" s="5" t="n">
        <v>458.0</v>
      </c>
      <c r="F11" s="5" t="n">
        <v>722.0</v>
      </c>
      <c r="G11" s="5" t="n">
        <v>857.0</v>
      </c>
      <c r="H11" s="5" t="n">
        <v>3280.0</v>
      </c>
      <c r="I11" s="5" t="n">
        <v>1612.0</v>
      </c>
      <c r="J11" s="5" t="n">
        <v>464.0</v>
      </c>
      <c r="K11" s="5" t="n">
        <v>436.0</v>
      </c>
      <c r="L11" s="5" t="n">
        <v>162.0</v>
      </c>
      <c r="M11" s="5" t="n">
        <v>5053.0</v>
      </c>
      <c r="N11" s="11" t="n">
        <f si="1" t="shared"/>
        <v>13609.0</v>
      </c>
      <c r="O11" s="5" t="n">
        <v>4178516.0</v>
      </c>
      <c r="P11" s="5" t="n">
        <v>87669.0</v>
      </c>
      <c r="Q11" s="11" t="n">
        <f si="2" t="shared"/>
        <v>8556.0</v>
      </c>
      <c r="R11" s="6" t="n">
        <f si="0" t="shared"/>
        <v>10.246493688639552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396.0</v>
      </c>
      <c r="E12" s="5" t="n">
        <v>446.0</v>
      </c>
      <c r="F12" s="5" t="n">
        <v>650.0</v>
      </c>
      <c r="G12" s="5" t="n">
        <v>329.0</v>
      </c>
      <c r="H12" s="5" t="n">
        <v>522.0</v>
      </c>
      <c r="I12" s="5" t="n">
        <v>260.0</v>
      </c>
      <c r="J12" s="5" t="n">
        <v>211.0</v>
      </c>
      <c r="K12" s="5" t="n">
        <v>128.0</v>
      </c>
      <c r="L12" s="5" t="n">
        <v>107.0</v>
      </c>
      <c r="M12" s="5" t="n">
        <v>3038.0</v>
      </c>
      <c r="N12" s="11" t="n">
        <f si="1" t="shared"/>
        <v>6087.0</v>
      </c>
      <c r="O12" s="5" t="n">
        <v>2065804.0</v>
      </c>
      <c r="P12" s="5" t="n">
        <v>29470.0</v>
      </c>
      <c r="Q12" s="11" t="n">
        <f si="2" t="shared"/>
        <v>3049.0</v>
      </c>
      <c r="R12" s="6" t="n">
        <f si="0" t="shared"/>
        <v>9.665464086585766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153.0</v>
      </c>
      <c r="E13" s="5" t="n">
        <v>402.0</v>
      </c>
      <c r="F13" s="5" t="n">
        <v>870.0</v>
      </c>
      <c r="G13" s="5" t="n">
        <v>627.0</v>
      </c>
      <c r="H13" s="5" t="n">
        <v>503.0</v>
      </c>
      <c r="I13" s="5" t="n">
        <v>255.0</v>
      </c>
      <c r="J13" s="5" t="n">
        <v>183.0</v>
      </c>
      <c r="K13" s="5" t="n">
        <v>156.0</v>
      </c>
      <c r="L13" s="5" t="n">
        <v>113.0</v>
      </c>
      <c r="M13" s="5" t="n">
        <v>3071.0</v>
      </c>
      <c r="N13" s="11" t="n">
        <f si="1" t="shared"/>
        <v>6333.0</v>
      </c>
      <c r="O13" s="5" t="n">
        <v>2111882.0</v>
      </c>
      <c r="P13" s="5" t="n">
        <v>31662.0</v>
      </c>
      <c r="Q13" s="11" t="n">
        <f si="2" t="shared"/>
        <v>3262.0</v>
      </c>
      <c r="R13" s="6" t="n">
        <f si="0" t="shared"/>
        <v>9.706315144083385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35.0</v>
      </c>
      <c r="E14" s="5" t="n">
        <v>62.0</v>
      </c>
      <c r="F14" s="5" t="n">
        <v>148.0</v>
      </c>
      <c r="G14" s="5" t="n">
        <v>243.0</v>
      </c>
      <c r="H14" s="5" t="n">
        <v>368.0</v>
      </c>
      <c r="I14" s="5" t="n">
        <v>374.0</v>
      </c>
      <c r="J14" s="5" t="n">
        <v>305.0</v>
      </c>
      <c r="K14" s="5" t="n">
        <v>359.0</v>
      </c>
      <c r="L14" s="5" t="n">
        <v>190.0</v>
      </c>
      <c r="M14" s="5" t="n">
        <v>3415.0</v>
      </c>
      <c r="N14" s="11" t="n">
        <f si="1" t="shared"/>
        <v>5499.0</v>
      </c>
      <c r="O14" s="5" t="n">
        <v>2747110.0</v>
      </c>
      <c r="P14" s="5" t="n">
        <v>48026.0</v>
      </c>
      <c r="Q14" s="11" t="n">
        <f si="2" t="shared"/>
        <v>2084.0</v>
      </c>
      <c r="R14" s="6" t="n">
        <f si="0" t="shared"/>
        <v>23.04510556621881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17.0</v>
      </c>
      <c r="E15" s="5" t="n">
        <f ref="E15:M15" si="3" t="shared">E16-E9-E10-E11-E12-E13-E14</f>
        <v>9.0</v>
      </c>
      <c r="F15" s="5" t="n">
        <f si="3" t="shared"/>
        <v>34.0</v>
      </c>
      <c r="G15" s="5" t="n">
        <f si="3" t="shared"/>
        <v>33.0</v>
      </c>
      <c r="H15" s="5" t="n">
        <f si="3" t="shared"/>
        <v>116.0</v>
      </c>
      <c r="I15" s="5" t="n">
        <f si="3" t="shared"/>
        <v>58.0</v>
      </c>
      <c r="J15" s="5" t="n">
        <f si="3" t="shared"/>
        <v>36.0</v>
      </c>
      <c r="K15" s="5" t="n">
        <f si="3" t="shared"/>
        <v>39.0</v>
      </c>
      <c r="L15" s="5" t="n">
        <f si="3" t="shared"/>
        <v>12.0</v>
      </c>
      <c r="M15" s="5" t="n">
        <f si="3" t="shared"/>
        <v>167.0</v>
      </c>
      <c r="N15" s="5" t="n">
        <f ref="N15" si="4" t="shared">N16-N9-N10-N11-N12-N13-N14</f>
        <v>521.0</v>
      </c>
      <c r="O15" s="5" t="n">
        <f>O16-O9-O10-O11-O12-O13-O14</f>
        <v>86375.0</v>
      </c>
      <c r="P15" s="5" t="n">
        <f>P16-P9-P10-P11-P12-P13-P14</f>
        <v>5349.0</v>
      </c>
      <c r="Q15" s="11" t="n">
        <f si="2" t="shared"/>
        <v>354.0</v>
      </c>
      <c r="R15" s="6" t="n">
        <f si="0" t="shared"/>
        <v>15.110169491525424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2658.0</v>
      </c>
      <c r="E16" s="5" t="n">
        <v>3541.0</v>
      </c>
      <c r="F16" s="5" t="n">
        <v>5806.0</v>
      </c>
      <c r="G16" s="5" t="n">
        <v>7387.0</v>
      </c>
      <c r="H16" s="5" t="n">
        <v>23081.0</v>
      </c>
      <c r="I16" s="5" t="n">
        <v>6111.0</v>
      </c>
      <c r="J16" s="5" t="n">
        <v>2734.0</v>
      </c>
      <c r="K16" s="5" t="n">
        <v>1427.0</v>
      </c>
      <c r="L16" s="5" t="n">
        <v>718.0</v>
      </c>
      <c r="M16" s="5" t="n">
        <v>15398.0</v>
      </c>
      <c r="N16" s="11" t="n">
        <f ref="N16:N48" si="5" t="shared">SUM(D16:M16)</f>
        <v>68861.0</v>
      </c>
      <c r="O16" s="5" t="n">
        <v>1.1640458E7</v>
      </c>
      <c r="P16" s="5" t="n">
        <v>442968.0</v>
      </c>
      <c r="Q16" s="11" t="n">
        <f si="2" t="shared"/>
        <v>53463.0</v>
      </c>
      <c r="R16" s="6" t="n">
        <f si="0" t="shared"/>
        <v>8.28550586386847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73.0</v>
      </c>
      <c r="E17" s="5" t="n">
        <f ref="E17:M17" si="6" t="shared">E18-E16-E3-E4-E5-E6-E7-E8</f>
        <v>137.0</v>
      </c>
      <c r="F17" s="5" t="n">
        <f si="6" t="shared"/>
        <v>158.0</v>
      </c>
      <c r="G17" s="5" t="n">
        <f si="6" t="shared"/>
        <v>179.0</v>
      </c>
      <c r="H17" s="5" t="n">
        <f si="6" t="shared"/>
        <v>377.0</v>
      </c>
      <c r="I17" s="5" t="n">
        <f si="6" t="shared"/>
        <v>664.0</v>
      </c>
      <c r="J17" s="5" t="n">
        <f si="6" t="shared"/>
        <v>677.0</v>
      </c>
      <c r="K17" s="5" t="n">
        <f si="6" t="shared"/>
        <v>770.0</v>
      </c>
      <c r="L17" s="5" t="n">
        <f si="6" t="shared"/>
        <v>301.0</v>
      </c>
      <c r="M17" s="5" t="n">
        <f si="6" t="shared"/>
        <v>1641.0</v>
      </c>
      <c r="N17" s="11" t="n">
        <f si="5" t="shared"/>
        <v>4977.0</v>
      </c>
      <c r="O17" s="5" t="n">
        <f>O18-O16-O3-O4-O5-O6-O7-O8</f>
        <v>640308.0</v>
      </c>
      <c r="P17" s="5" t="n">
        <f>P18-P16-P3-P4-P5-P6-P7-P8</f>
        <v>83042.0</v>
      </c>
      <c r="Q17" s="11" t="n">
        <f si="2" t="shared"/>
        <v>3336.0</v>
      </c>
      <c r="R17" s="6" t="n">
        <f si="0" t="shared"/>
        <v>24.892685851318944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14651.0</v>
      </c>
      <c r="E18" s="5" t="n">
        <v>43253.0</v>
      </c>
      <c r="F18" s="5" t="n">
        <v>65648.0</v>
      </c>
      <c r="G18" s="5" t="n">
        <v>38937.0</v>
      </c>
      <c r="H18" s="5" t="n">
        <v>97891.0</v>
      </c>
      <c r="I18" s="5" t="n">
        <v>19008.0</v>
      </c>
      <c r="J18" s="5" t="n">
        <v>8331.0</v>
      </c>
      <c r="K18" s="5" t="n">
        <v>6888.0</v>
      </c>
      <c r="L18" s="5" t="n">
        <v>3361.0</v>
      </c>
      <c r="M18" s="5" t="n">
        <v>22066.0</v>
      </c>
      <c r="N18" s="11" t="n">
        <f si="5" t="shared"/>
        <v>320034.0</v>
      </c>
      <c r="O18" s="5" t="n">
        <v>1.5460246E7</v>
      </c>
      <c r="P18" s="5" t="n">
        <v>2005717.0</v>
      </c>
      <c r="Q18" s="11" t="n">
        <f si="2" t="shared"/>
        <v>297968.0</v>
      </c>
      <c r="R18" s="6" t="n">
        <f si="0" t="shared"/>
        <v>6.731316785695109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200.0</v>
      </c>
      <c r="E19" s="5" t="n">
        <v>442.0</v>
      </c>
      <c r="F19" s="5" t="n">
        <v>562.0</v>
      </c>
      <c r="G19" s="5" t="n">
        <v>372.0</v>
      </c>
      <c r="H19" s="5" t="n">
        <v>623.0</v>
      </c>
      <c r="I19" s="5" t="n">
        <v>581.0</v>
      </c>
      <c r="J19" s="5" t="n">
        <v>429.0</v>
      </c>
      <c r="K19" s="5" t="n">
        <v>150.0</v>
      </c>
      <c r="L19" s="5" t="n">
        <v>47.0</v>
      </c>
      <c r="M19" s="5" t="n">
        <v>139.0</v>
      </c>
      <c r="N19" s="11" t="n">
        <f si="5" t="shared"/>
        <v>3545.0</v>
      </c>
      <c r="O19" s="5" t="n">
        <v>75301.0</v>
      </c>
      <c r="P19" s="5" t="n">
        <v>34717.0</v>
      </c>
      <c r="Q19" s="11" t="n">
        <f si="2" t="shared"/>
        <v>3406.0</v>
      </c>
      <c r="R19" s="6" t="n">
        <f si="0" t="shared"/>
        <v>10.192894891368173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2242.0</v>
      </c>
      <c r="E20" s="5" t="n">
        <v>2816.0</v>
      </c>
      <c r="F20" s="5" t="n">
        <v>3202.0</v>
      </c>
      <c r="G20" s="5" t="n">
        <v>2388.0</v>
      </c>
      <c r="H20" s="5" t="n">
        <v>4733.0</v>
      </c>
      <c r="I20" s="5" t="n">
        <v>4765.0</v>
      </c>
      <c r="J20" s="5" t="n">
        <v>2835.0</v>
      </c>
      <c r="K20" s="5" t="n">
        <v>1081.0</v>
      </c>
      <c r="L20" s="5" t="n">
        <v>345.0</v>
      </c>
      <c r="M20" s="5" t="n">
        <v>550.0</v>
      </c>
      <c r="N20" s="11" t="n">
        <f si="5" t="shared"/>
        <v>24957.0</v>
      </c>
      <c r="O20" s="5" t="n">
        <v>396175.0</v>
      </c>
      <c r="P20" s="5" t="n">
        <v>244759.0</v>
      </c>
      <c r="Q20" s="11" t="n">
        <f si="2" t="shared"/>
        <v>24407.0</v>
      </c>
      <c r="R20" s="6" t="n">
        <f si="0" t="shared"/>
        <v>10.0282296062605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8.0</v>
      </c>
      <c r="E21" s="5" t="n">
        <v>21.0</v>
      </c>
      <c r="F21" s="5" t="n">
        <v>34.0</v>
      </c>
      <c r="G21" s="5" t="n">
        <v>20.0</v>
      </c>
      <c r="H21" s="5" t="n">
        <v>24.0</v>
      </c>
      <c r="I21" s="5" t="n">
        <v>11.0</v>
      </c>
      <c r="J21" s="5" t="n">
        <v>11.0</v>
      </c>
      <c r="K21" s="5" t="n">
        <v>8.0</v>
      </c>
      <c r="L21" s="5" t="n">
        <v>2.0</v>
      </c>
      <c r="M21" s="5" t="n">
        <v>4.0</v>
      </c>
      <c r="N21" s="11" t="n">
        <f si="5" t="shared"/>
        <v>143.0</v>
      </c>
      <c r="O21" s="5" t="n">
        <v>1800.0</v>
      </c>
      <c r="P21" s="5" t="n">
        <v>1306.0</v>
      </c>
      <c r="Q21" s="11" t="n">
        <f si="2" t="shared"/>
        <v>139.0</v>
      </c>
      <c r="R21" s="6" t="n">
        <f si="0" t="shared"/>
        <v>9.39568345323741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12.0</v>
      </c>
      <c r="E22" s="5" t="n">
        <v>33.0</v>
      </c>
      <c r="F22" s="5" t="n">
        <v>36.0</v>
      </c>
      <c r="G22" s="5" t="n">
        <v>35.0</v>
      </c>
      <c r="H22" s="5" t="n">
        <v>46.0</v>
      </c>
      <c r="I22" s="5" t="n">
        <v>42.0</v>
      </c>
      <c r="J22" s="5" t="n">
        <v>20.0</v>
      </c>
      <c r="K22" s="5" t="n">
        <v>12.0</v>
      </c>
      <c r="L22" s="5" t="n">
        <v>8.0</v>
      </c>
      <c r="M22" s="5" t="n">
        <v>9.0</v>
      </c>
      <c r="N22" s="11" t="n">
        <f si="5" t="shared"/>
        <v>253.0</v>
      </c>
      <c r="O22" s="5" t="n">
        <v>4558.0</v>
      </c>
      <c r="P22" s="5" t="n">
        <v>2709.0</v>
      </c>
      <c r="Q22" s="11" t="n">
        <f si="2" t="shared"/>
        <v>244.0</v>
      </c>
      <c r="R22" s="6" t="n">
        <f si="0" t="shared"/>
        <v>11.102459016393443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3.0</v>
      </c>
      <c r="F23" s="5" t="n">
        <v>10.0</v>
      </c>
      <c r="G23" s="5" t="n">
        <v>4.0</v>
      </c>
      <c r="H23" s="5" t="n">
        <v>14.0</v>
      </c>
      <c r="I23" s="5" t="n">
        <v>5.0</v>
      </c>
      <c r="J23" s="5" t="n">
        <v>7.0</v>
      </c>
      <c r="K23" s="5" t="n">
        <v>3.0</v>
      </c>
      <c r="L23" s="5" t="n">
        <v>1.0</v>
      </c>
      <c r="M23" s="5" t="n">
        <v>3.0</v>
      </c>
      <c r="N23" s="11" t="n">
        <f si="5" t="shared"/>
        <v>53.0</v>
      </c>
      <c r="O23" s="5" t="n">
        <v>1449.0</v>
      </c>
      <c r="P23" s="5" t="n">
        <v>564.0</v>
      </c>
      <c r="Q23" s="11" t="n">
        <f si="2" t="shared"/>
        <v>50.0</v>
      </c>
      <c r="R23" s="6" t="n">
        <f si="0" t="shared"/>
        <v>11.28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19.0</v>
      </c>
      <c r="E24" s="5" t="n">
        <f ref="E24:M24" si="7" t="shared">E25-E19-E20-E21-E22-E23</f>
        <v>39.0</v>
      </c>
      <c r="F24" s="5" t="n">
        <f si="7" t="shared"/>
        <v>45.0</v>
      </c>
      <c r="G24" s="5" t="n">
        <f si="7" t="shared"/>
        <v>44.0</v>
      </c>
      <c r="H24" s="5" t="n">
        <f si="7" t="shared"/>
        <v>59.0</v>
      </c>
      <c r="I24" s="5" t="n">
        <f si="7" t="shared"/>
        <v>60.0</v>
      </c>
      <c r="J24" s="5" t="n">
        <f si="7" t="shared"/>
        <v>48.0</v>
      </c>
      <c r="K24" s="5" t="n">
        <f si="7" t="shared"/>
        <v>44.0</v>
      </c>
      <c r="L24" s="5" t="n">
        <f si="7" t="shared"/>
        <v>9.0</v>
      </c>
      <c r="M24" s="5" t="n">
        <f si="7" t="shared"/>
        <v>43.0</v>
      </c>
      <c r="N24" s="11" t="n">
        <f si="5" t="shared"/>
        <v>410.0</v>
      </c>
      <c r="O24" s="5" t="n">
        <f>O25-O19-O20-O21-O22-O23</f>
        <v>30331.0</v>
      </c>
      <c r="P24" s="5" t="n">
        <f>P25-P19-P20-P21-P22-P23</f>
        <v>5367.0</v>
      </c>
      <c r="Q24" s="11" t="n">
        <f si="2" t="shared"/>
        <v>367.0</v>
      </c>
      <c r="R24" s="6" t="n">
        <f si="0" t="shared"/>
        <v>14.623978201634877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2484.0</v>
      </c>
      <c r="E25" s="5" t="n">
        <v>3354.0</v>
      </c>
      <c r="F25" s="5" t="n">
        <v>3889.0</v>
      </c>
      <c r="G25" s="5" t="n">
        <v>2863.0</v>
      </c>
      <c r="H25" s="5" t="n">
        <v>5499.0</v>
      </c>
      <c r="I25" s="5" t="n">
        <v>5464.0</v>
      </c>
      <c r="J25" s="5" t="n">
        <v>3350.0</v>
      </c>
      <c r="K25" s="5" t="n">
        <v>1298.0</v>
      </c>
      <c r="L25" s="5" t="n">
        <v>412.0</v>
      </c>
      <c r="M25" s="5" t="n">
        <v>748.0</v>
      </c>
      <c r="N25" s="11" t="n">
        <f si="5" t="shared"/>
        <v>29361.0</v>
      </c>
      <c r="O25" s="5" t="n">
        <v>509614.0</v>
      </c>
      <c r="P25" s="5" t="n">
        <v>289422.0</v>
      </c>
      <c r="Q25" s="11" t="n">
        <f si="2" t="shared"/>
        <v>28613.0</v>
      </c>
      <c r="R25" s="6" t="n">
        <f si="0" t="shared"/>
        <v>10.115052598469227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37.0</v>
      </c>
      <c r="E26" s="5" t="n">
        <v>53.0</v>
      </c>
      <c r="F26" s="5" t="n">
        <v>37.0</v>
      </c>
      <c r="G26" s="5" t="n">
        <v>19.0</v>
      </c>
      <c r="H26" s="5" t="n">
        <v>28.0</v>
      </c>
      <c r="I26" s="5" t="n">
        <v>45.0</v>
      </c>
      <c r="J26" s="5" t="n">
        <v>26.0</v>
      </c>
      <c r="K26" s="5" t="n">
        <v>9.0</v>
      </c>
      <c r="L26" s="5" t="n">
        <v>4.0</v>
      </c>
      <c r="M26" s="5" t="n">
        <v>4.0</v>
      </c>
      <c r="N26" s="11" t="n">
        <f si="5" t="shared"/>
        <v>262.0</v>
      </c>
      <c r="O26" s="5" t="n">
        <v>3037.0</v>
      </c>
      <c r="P26" s="5" t="n">
        <v>2218.0</v>
      </c>
      <c r="Q26" s="11" t="n">
        <f si="2" t="shared"/>
        <v>258.0</v>
      </c>
      <c r="R26" s="6" t="n">
        <f si="0" t="shared"/>
        <v>8.5968992248062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154.0</v>
      </c>
      <c r="E27" s="5" t="n">
        <v>245.0</v>
      </c>
      <c r="F27" s="5" t="n">
        <v>226.0</v>
      </c>
      <c r="G27" s="5" t="n">
        <v>165.0</v>
      </c>
      <c r="H27" s="5" t="n">
        <v>215.0</v>
      </c>
      <c r="I27" s="5" t="n">
        <v>250.0</v>
      </c>
      <c r="J27" s="5" t="n">
        <v>203.0</v>
      </c>
      <c r="K27" s="5" t="n">
        <v>64.0</v>
      </c>
      <c r="L27" s="5" t="n">
        <v>27.0</v>
      </c>
      <c r="M27" s="5" t="n">
        <v>52.0</v>
      </c>
      <c r="N27" s="11" t="n">
        <f si="5" t="shared"/>
        <v>1601.0</v>
      </c>
      <c r="O27" s="5" t="n">
        <v>26854.0</v>
      </c>
      <c r="P27" s="5" t="n">
        <v>15537.0</v>
      </c>
      <c r="Q27" s="11" t="n">
        <f si="2" t="shared"/>
        <v>1549.0</v>
      </c>
      <c r="R27" s="6" t="n">
        <f si="0" t="shared"/>
        <v>10.030342156229827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302.0</v>
      </c>
      <c r="E28" s="5" t="n">
        <v>403.0</v>
      </c>
      <c r="F28" s="5" t="n">
        <v>364.0</v>
      </c>
      <c r="G28" s="5" t="n">
        <v>271.0</v>
      </c>
      <c r="H28" s="5" t="n">
        <v>412.0</v>
      </c>
      <c r="I28" s="5" t="n">
        <v>405.0</v>
      </c>
      <c r="J28" s="5" t="n">
        <v>400.0</v>
      </c>
      <c r="K28" s="5" t="n">
        <v>132.0</v>
      </c>
      <c r="L28" s="5" t="n">
        <v>32.0</v>
      </c>
      <c r="M28" s="5" t="n">
        <v>56.0</v>
      </c>
      <c r="N28" s="11" t="n">
        <f si="5" t="shared"/>
        <v>2777.0</v>
      </c>
      <c r="O28" s="5" t="n">
        <v>40132.0</v>
      </c>
      <c r="P28" s="5" t="n">
        <v>27505.0</v>
      </c>
      <c r="Q28" s="11" t="n">
        <f si="2" t="shared"/>
        <v>2721.0</v>
      </c>
      <c r="R28" s="6" t="n">
        <f si="0" t="shared"/>
        <v>10.108416023520764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118.0</v>
      </c>
      <c r="E29" s="5" t="n">
        <v>148.0</v>
      </c>
      <c r="F29" s="5" t="n">
        <v>145.0</v>
      </c>
      <c r="G29" s="5" t="n">
        <v>80.0</v>
      </c>
      <c r="H29" s="5" t="n">
        <v>121.0</v>
      </c>
      <c r="I29" s="5" t="n">
        <v>73.0</v>
      </c>
      <c r="J29" s="5" t="n">
        <v>73.0</v>
      </c>
      <c r="K29" s="5" t="n">
        <v>28.0</v>
      </c>
      <c r="L29" s="5" t="n">
        <v>12.0</v>
      </c>
      <c r="M29" s="5" t="n">
        <v>17.0</v>
      </c>
      <c r="N29" s="11" t="n">
        <f si="5" t="shared"/>
        <v>815.0</v>
      </c>
      <c r="O29" s="5" t="n">
        <v>9872.0</v>
      </c>
      <c r="P29" s="5" t="n">
        <v>6585.0</v>
      </c>
      <c r="Q29" s="11" t="n">
        <f si="2" t="shared"/>
        <v>798.0</v>
      </c>
      <c r="R29" s="6" t="n">
        <f si="0" t="shared"/>
        <v>8.25187969924812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95.0</v>
      </c>
      <c r="E30" s="5" t="n">
        <v>148.0</v>
      </c>
      <c r="F30" s="5" t="n">
        <v>132.0</v>
      </c>
      <c r="G30" s="5" t="n">
        <v>67.0</v>
      </c>
      <c r="H30" s="5" t="n">
        <v>88.0</v>
      </c>
      <c r="I30" s="5" t="n">
        <v>81.0</v>
      </c>
      <c r="J30" s="5" t="n">
        <v>55.0</v>
      </c>
      <c r="K30" s="5" t="n">
        <v>20.0</v>
      </c>
      <c r="L30" s="5" t="n">
        <v>5.0</v>
      </c>
      <c r="M30" s="5" t="n">
        <v>7.0</v>
      </c>
      <c r="N30" s="11" t="n">
        <f si="5" t="shared"/>
        <v>698.0</v>
      </c>
      <c r="O30" s="5" t="n">
        <v>5863.0</v>
      </c>
      <c r="P30" s="5" t="n">
        <v>5019.0</v>
      </c>
      <c r="Q30" s="11" t="n">
        <f si="2" t="shared"/>
        <v>691.0</v>
      </c>
      <c r="R30" s="6" t="n">
        <f si="0" t="shared"/>
        <v>7.263386396526773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49.0</v>
      </c>
      <c r="E31" s="5" t="n">
        <v>84.0</v>
      </c>
      <c r="F31" s="5" t="n">
        <v>49.0</v>
      </c>
      <c r="G31" s="5" t="n">
        <v>47.0</v>
      </c>
      <c r="H31" s="5" t="n">
        <v>73.0</v>
      </c>
      <c r="I31" s="5" t="n">
        <v>64.0</v>
      </c>
      <c r="J31" s="5" t="n">
        <v>31.0</v>
      </c>
      <c r="K31" s="5" t="n">
        <v>6.0</v>
      </c>
      <c r="L31" s="5" t="n">
        <v>3.0</v>
      </c>
      <c r="M31" s="5" t="n">
        <v>4.0</v>
      </c>
      <c r="N31" s="11" t="n">
        <f si="5" t="shared"/>
        <v>410.0</v>
      </c>
      <c r="O31" s="5" t="n">
        <v>3520.0</v>
      </c>
      <c r="P31" s="5" t="n">
        <v>2895.0</v>
      </c>
      <c r="Q31" s="11" t="n">
        <f si="2" t="shared"/>
        <v>406.0</v>
      </c>
      <c r="R31" s="6" t="n">
        <f si="0" t="shared"/>
        <v>7.130541871921182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27.0</v>
      </c>
      <c r="E32" s="5" t="n">
        <v>55.0</v>
      </c>
      <c r="F32" s="5" t="n">
        <v>51.0</v>
      </c>
      <c r="G32" s="5" t="n">
        <v>35.0</v>
      </c>
      <c r="H32" s="5" t="n">
        <v>87.0</v>
      </c>
      <c r="I32" s="5" t="n">
        <v>54.0</v>
      </c>
      <c r="J32" s="5" t="n">
        <v>41.0</v>
      </c>
      <c r="K32" s="5" t="n">
        <v>22.0</v>
      </c>
      <c r="L32" s="5" t="n">
        <v>6.0</v>
      </c>
      <c r="M32" s="5" t="n">
        <v>10.0</v>
      </c>
      <c r="N32" s="11" t="n">
        <f si="5" t="shared"/>
        <v>388.0</v>
      </c>
      <c r="O32" s="5" t="n">
        <v>6706.0</v>
      </c>
      <c r="P32" s="5" t="n">
        <v>3945.0</v>
      </c>
      <c r="Q32" s="11" t="n">
        <f si="2" t="shared"/>
        <v>378.0</v>
      </c>
      <c r="R32" s="6" t="n">
        <f si="0" t="shared"/>
        <v>10.436507936507937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394.0</v>
      </c>
      <c r="E33" s="5" t="n">
        <v>440.0</v>
      </c>
      <c r="F33" s="5" t="n">
        <v>486.0</v>
      </c>
      <c r="G33" s="5" t="n">
        <v>349.0</v>
      </c>
      <c r="H33" s="5" t="n">
        <v>387.0</v>
      </c>
      <c r="I33" s="5" t="n">
        <v>342.0</v>
      </c>
      <c r="J33" s="5" t="n">
        <v>175.0</v>
      </c>
      <c r="K33" s="5" t="n">
        <v>94.0</v>
      </c>
      <c r="L33" s="5" t="n">
        <v>62.0</v>
      </c>
      <c r="M33" s="5" t="n">
        <v>65.0</v>
      </c>
      <c r="N33" s="11" t="n">
        <f si="5" t="shared"/>
        <v>2794.0</v>
      </c>
      <c r="O33" s="5" t="n">
        <v>46600.0</v>
      </c>
      <c r="P33" s="5" t="n">
        <v>22848.0</v>
      </c>
      <c r="Q33" s="11" t="n">
        <f si="2" t="shared"/>
        <v>2729.0</v>
      </c>
      <c r="R33" s="6" t="n">
        <f si="0" t="shared"/>
        <v>8.372297544888237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40.0</v>
      </c>
      <c r="E34" s="5" t="n">
        <v>45.0</v>
      </c>
      <c r="F34" s="5" t="n">
        <v>35.0</v>
      </c>
      <c r="G34" s="5" t="n">
        <v>34.0</v>
      </c>
      <c r="H34" s="5" t="n">
        <v>56.0</v>
      </c>
      <c r="I34" s="5" t="n">
        <v>53.0</v>
      </c>
      <c r="J34" s="5" t="n">
        <v>74.0</v>
      </c>
      <c r="K34" s="5" t="n">
        <v>17.0</v>
      </c>
      <c r="L34" s="5" t="n">
        <v>7.0</v>
      </c>
      <c r="M34" s="5" t="n">
        <v>4.0</v>
      </c>
      <c r="N34" s="11" t="n">
        <f si="5" t="shared"/>
        <v>365.0</v>
      </c>
      <c r="O34" s="5" t="n">
        <v>4785.0</v>
      </c>
      <c r="P34" s="5" t="n">
        <v>4218.0</v>
      </c>
      <c r="Q34" s="11" t="n">
        <f si="2" t="shared"/>
        <v>361.0</v>
      </c>
      <c r="R34" s="6" t="n">
        <f si="0" t="shared"/>
        <v>11.68421052631579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23.0</v>
      </c>
      <c r="E35" s="5" t="n">
        <v>9.0</v>
      </c>
      <c r="F35" s="5" t="n">
        <v>7.0</v>
      </c>
      <c r="G35" s="5" t="n">
        <v>3.0</v>
      </c>
      <c r="H35" s="5" t="n">
        <v>7.0</v>
      </c>
      <c r="I35" s="5" t="n">
        <v>11.0</v>
      </c>
      <c r="J35" s="5" t="n">
        <v>6.0</v>
      </c>
      <c r="K35" s="5" t="n">
        <v>2.0</v>
      </c>
      <c r="L35" s="5" t="n">
        <v>0.0</v>
      </c>
      <c r="M35" s="5" t="n">
        <v>0.0</v>
      </c>
      <c r="N35" s="11" t="n">
        <f si="5" t="shared"/>
        <v>68.0</v>
      </c>
      <c r="O35" s="5" t="n">
        <v>449.0</v>
      </c>
      <c r="P35" s="5" t="n">
        <v>449.0</v>
      </c>
      <c r="Q35" s="11" t="n">
        <f si="2" t="shared"/>
        <v>68.0</v>
      </c>
      <c r="R35" s="6" t="n">
        <f si="0" t="shared"/>
        <v>6.602941176470588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47.0</v>
      </c>
      <c r="E36" s="5" t="n">
        <v>79.0</v>
      </c>
      <c r="F36" s="5" t="n">
        <v>69.0</v>
      </c>
      <c r="G36" s="5" t="n">
        <v>54.0</v>
      </c>
      <c r="H36" s="5" t="n">
        <v>58.0</v>
      </c>
      <c r="I36" s="5" t="n">
        <v>50.0</v>
      </c>
      <c r="J36" s="5" t="n">
        <v>34.0</v>
      </c>
      <c r="K36" s="5" t="n">
        <v>6.0</v>
      </c>
      <c r="L36" s="5" t="n">
        <v>2.0</v>
      </c>
      <c r="M36" s="5" t="n">
        <v>3.0</v>
      </c>
      <c r="N36" s="11" t="n">
        <f si="5" t="shared"/>
        <v>402.0</v>
      </c>
      <c r="O36" s="5" t="n">
        <v>4169.0</v>
      </c>
      <c r="P36" s="5" t="n">
        <v>2738.0</v>
      </c>
      <c r="Q36" s="11" t="n">
        <f si="2" t="shared"/>
        <v>399.0</v>
      </c>
      <c r="R36" s="6" t="n">
        <f si="0" t="shared"/>
        <v>6.862155388471178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19.0</v>
      </c>
      <c r="E37" s="5" t="n">
        <v>24.0</v>
      </c>
      <c r="F37" s="5" t="n">
        <v>54.0</v>
      </c>
      <c r="G37" s="5" t="n">
        <v>17.0</v>
      </c>
      <c r="H37" s="5" t="n">
        <v>81.0</v>
      </c>
      <c r="I37" s="5" t="n">
        <v>53.0</v>
      </c>
      <c r="J37" s="5" t="n">
        <v>31.0</v>
      </c>
      <c r="K37" s="5" t="n">
        <v>26.0</v>
      </c>
      <c r="L37" s="5" t="n">
        <v>16.0</v>
      </c>
      <c r="M37" s="5" t="n">
        <v>20.0</v>
      </c>
      <c r="N37" s="11" t="n">
        <f si="5" t="shared"/>
        <v>341.0</v>
      </c>
      <c r="O37" s="5" t="n">
        <v>9032.0</v>
      </c>
      <c r="P37" s="5" t="n">
        <v>4377.0</v>
      </c>
      <c r="Q37" s="11" t="n">
        <f si="2" t="shared"/>
        <v>321.0</v>
      </c>
      <c r="R37" s="6" t="n">
        <f si="0" t="shared"/>
        <v>13.63551401869159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191.0</v>
      </c>
      <c r="E38" s="5" t="n">
        <f ref="E38:M38" si="8" t="shared">E39-E26-E27-E28-E29-E30-E31-E32-E33-E34-E35-E36-E37</f>
        <v>243.0</v>
      </c>
      <c r="F38" s="5" t="n">
        <f si="8" t="shared"/>
        <v>272.0</v>
      </c>
      <c r="G38" s="5" t="n">
        <f si="8" t="shared"/>
        <v>253.0</v>
      </c>
      <c r="H38" s="5" t="n">
        <f si="8" t="shared"/>
        <v>288.0</v>
      </c>
      <c r="I38" s="5" t="n">
        <f si="8" t="shared"/>
        <v>182.0</v>
      </c>
      <c r="J38" s="5" t="n">
        <f si="8" t="shared"/>
        <v>128.0</v>
      </c>
      <c r="K38" s="5" t="n">
        <f si="8" t="shared"/>
        <v>53.0</v>
      </c>
      <c r="L38" s="5" t="n">
        <f si="8" t="shared"/>
        <v>47.0</v>
      </c>
      <c r="M38" s="5" t="n">
        <f si="8" t="shared"/>
        <v>61.0</v>
      </c>
      <c r="N38" s="11" t="n">
        <f si="5" t="shared"/>
        <v>1718.0</v>
      </c>
      <c r="O38" s="5" t="n">
        <f>O39-O26-O27-O28-O29-O30-O31-O32-O33-O34-O35-O36-O37</f>
        <v>29268.0</v>
      </c>
      <c r="P38" s="5" t="n">
        <f>P39-P26-P27-P28-P29-P30-P31-P32-P33-P34-P35-P36-P37</f>
        <v>14830.0</v>
      </c>
      <c r="Q38" s="11" t="n">
        <f si="2" t="shared"/>
        <v>1657.0</v>
      </c>
      <c r="R38" s="6" t="n">
        <f si="0" t="shared"/>
        <v>8.949909474954737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1496.0</v>
      </c>
      <c r="E39" s="5" t="n">
        <v>1976.0</v>
      </c>
      <c r="F39" s="5" t="n">
        <v>1927.0</v>
      </c>
      <c r="G39" s="5" t="n">
        <v>1394.0</v>
      </c>
      <c r="H39" s="5" t="n">
        <v>1901.0</v>
      </c>
      <c r="I39" s="5" t="n">
        <v>1663.0</v>
      </c>
      <c r="J39" s="5" t="n">
        <v>1277.0</v>
      </c>
      <c r="K39" s="5" t="n">
        <v>479.0</v>
      </c>
      <c r="L39" s="5" t="n">
        <v>223.0</v>
      </c>
      <c r="M39" s="5" t="n">
        <v>303.0</v>
      </c>
      <c r="N39" s="11" t="n">
        <f si="5" t="shared"/>
        <v>12639.0</v>
      </c>
      <c r="O39" s="5" t="n">
        <v>190287.0</v>
      </c>
      <c r="P39" s="5" t="n">
        <v>113164.0</v>
      </c>
      <c r="Q39" s="11" t="n">
        <f si="2" t="shared"/>
        <v>12336.0</v>
      </c>
      <c r="R39" s="6" t="n">
        <f si="0" t="shared"/>
        <v>9.173476005188068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549.0</v>
      </c>
      <c r="E40" s="5" t="n">
        <v>502.0</v>
      </c>
      <c r="F40" s="5" t="n">
        <v>613.0</v>
      </c>
      <c r="G40" s="5" t="n">
        <v>401.0</v>
      </c>
      <c r="H40" s="5" t="n">
        <v>603.0</v>
      </c>
      <c r="I40" s="5" t="n">
        <v>473.0</v>
      </c>
      <c r="J40" s="5" t="n">
        <v>269.0</v>
      </c>
      <c r="K40" s="5" t="n">
        <v>60.0</v>
      </c>
      <c r="L40" s="5" t="n">
        <v>34.0</v>
      </c>
      <c r="M40" s="5" t="n">
        <v>39.0</v>
      </c>
      <c r="N40" s="11" t="n">
        <f si="5" t="shared"/>
        <v>3543.0</v>
      </c>
      <c r="O40" s="5" t="n">
        <v>34950.0</v>
      </c>
      <c r="P40" s="5" t="n">
        <v>25157.0</v>
      </c>
      <c r="Q40" s="11" t="n">
        <f si="2" t="shared"/>
        <v>3504.0</v>
      </c>
      <c r="R40" s="6" t="n">
        <f si="0" t="shared"/>
        <v>7.179509132420091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41.0</v>
      </c>
      <c r="E41" s="5" t="n">
        <v>64.0</v>
      </c>
      <c r="F41" s="5" t="n">
        <v>72.0</v>
      </c>
      <c r="G41" s="5" t="n">
        <v>47.0</v>
      </c>
      <c r="H41" s="5" t="n">
        <v>95.0</v>
      </c>
      <c r="I41" s="5" t="n">
        <v>103.0</v>
      </c>
      <c r="J41" s="5" t="n">
        <v>44.0</v>
      </c>
      <c r="K41" s="5" t="n">
        <v>27.0</v>
      </c>
      <c r="L41" s="5" t="n">
        <v>33.0</v>
      </c>
      <c r="M41" s="5" t="n">
        <v>19.0</v>
      </c>
      <c r="N41" s="11" t="n">
        <f si="5" t="shared"/>
        <v>545.0</v>
      </c>
      <c r="O41" s="5" t="n">
        <v>13404.0</v>
      </c>
      <c r="P41" s="5" t="n">
        <v>6860.0</v>
      </c>
      <c r="Q41" s="11" t="n">
        <f si="2" t="shared"/>
        <v>526.0</v>
      </c>
      <c r="R41" s="6" t="n">
        <f si="0" t="shared"/>
        <v>13.041825095057034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10.0</v>
      </c>
      <c r="F42" s="5" t="n">
        <f si="9" t="shared"/>
        <v>5.0</v>
      </c>
      <c r="G42" s="5" t="n">
        <f si="9" t="shared"/>
        <v>5.0</v>
      </c>
      <c r="H42" s="5" t="n">
        <f si="9" t="shared"/>
        <v>13.0</v>
      </c>
      <c r="I42" s="5" t="n">
        <f si="9" t="shared"/>
        <v>8.0</v>
      </c>
      <c r="J42" s="5" t="n">
        <f si="9" t="shared"/>
        <v>13.0</v>
      </c>
      <c r="K42" s="5" t="n">
        <f si="9" t="shared"/>
        <v>15.0</v>
      </c>
      <c r="L42" s="5" t="n">
        <f si="9" t="shared"/>
        <v>3.0</v>
      </c>
      <c r="M42" s="5" t="n">
        <f si="9" t="shared"/>
        <v>2.0</v>
      </c>
      <c r="N42" s="11" t="n">
        <f si="5" t="shared"/>
        <v>76.0</v>
      </c>
      <c r="O42" s="5" t="n">
        <f>O43-O40-O41</f>
        <v>2036.0</v>
      </c>
      <c r="P42" s="5" t="n">
        <f>P43-P40-P41</f>
        <v>1488.0</v>
      </c>
      <c r="Q42" s="11" t="n">
        <f si="2" t="shared"/>
        <v>74.0</v>
      </c>
      <c r="R42" s="6" t="n">
        <f si="0" t="shared"/>
        <v>20.10810810810811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592.0</v>
      </c>
      <c r="E43" s="5" t="n">
        <v>576.0</v>
      </c>
      <c r="F43" s="5" t="n">
        <v>690.0</v>
      </c>
      <c r="G43" s="5" t="n">
        <v>453.0</v>
      </c>
      <c r="H43" s="5" t="n">
        <v>711.0</v>
      </c>
      <c r="I43" s="5" t="n">
        <v>584.0</v>
      </c>
      <c r="J43" s="5" t="n">
        <v>326.0</v>
      </c>
      <c r="K43" s="5" t="n">
        <v>102.0</v>
      </c>
      <c r="L43" s="5" t="n">
        <v>70.0</v>
      </c>
      <c r="M43" s="5" t="n">
        <v>60.0</v>
      </c>
      <c r="N43" s="11" t="n">
        <f si="5" t="shared"/>
        <v>4164.0</v>
      </c>
      <c r="O43" s="5" t="n">
        <v>50390.0</v>
      </c>
      <c r="P43" s="5" t="n">
        <v>33505.0</v>
      </c>
      <c r="Q43" s="11" t="n">
        <f si="2" t="shared"/>
        <v>4104.0</v>
      </c>
      <c r="R43" s="6" t="n">
        <f si="0" t="shared"/>
        <v>8.163986354775828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22.0</v>
      </c>
      <c r="E44" s="8" t="n">
        <v>35.0</v>
      </c>
      <c r="F44" s="8" t="n">
        <v>23.0</v>
      </c>
      <c r="G44" s="8" t="n">
        <v>16.0</v>
      </c>
      <c r="H44" s="8" t="n">
        <v>33.0</v>
      </c>
      <c r="I44" s="8" t="n">
        <v>28.0</v>
      </c>
      <c r="J44" s="8" t="n">
        <v>27.0</v>
      </c>
      <c r="K44" s="8" t="n">
        <v>21.0</v>
      </c>
      <c r="L44" s="8" t="n">
        <v>7.0</v>
      </c>
      <c r="M44" s="8" t="n">
        <v>47.0</v>
      </c>
      <c r="N44" s="11" t="n">
        <f si="5" t="shared"/>
        <v>259.0</v>
      </c>
      <c r="O44" s="8" t="n">
        <v>16636.0</v>
      </c>
      <c r="P44" s="8" t="n">
        <v>2912.0</v>
      </c>
      <c r="Q44" s="11" t="n">
        <f si="2" t="shared"/>
        <v>212.0</v>
      </c>
      <c r="R44" s="6" t="n">
        <f si="0" t="shared"/>
        <v>13.735849056603774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17.0</v>
      </c>
      <c r="F45" s="8" t="n">
        <f si="10" t="shared"/>
        <v>27.0</v>
      </c>
      <c r="G45" s="8" t="n">
        <f si="10" t="shared"/>
        <v>17.0</v>
      </c>
      <c r="H45" s="8" t="n">
        <f si="10" t="shared"/>
        <v>54.0</v>
      </c>
      <c r="I45" s="8" t="n">
        <f si="10" t="shared"/>
        <v>30.0</v>
      </c>
      <c r="J45" s="8" t="n">
        <f si="10" t="shared"/>
        <v>52.0</v>
      </c>
      <c r="K45" s="8" t="n">
        <f si="10" t="shared"/>
        <v>23.0</v>
      </c>
      <c r="L45" s="8" t="n">
        <f si="10" t="shared"/>
        <v>4.0</v>
      </c>
      <c r="M45" s="8" t="n">
        <f si="10" t="shared"/>
        <v>17.0</v>
      </c>
      <c r="N45" s="11" t="n">
        <f si="5" t="shared"/>
        <v>250.0</v>
      </c>
      <c r="O45" s="8" t="n">
        <f>O46-O44</f>
        <v>12476.0</v>
      </c>
      <c r="P45" s="8" t="n">
        <f>P46-P44</f>
        <v>3612.0</v>
      </c>
      <c r="Q45" s="11" t="n">
        <f si="2" t="shared"/>
        <v>233.0</v>
      </c>
      <c r="R45" s="6" t="n">
        <f si="0" t="shared"/>
        <v>15.50214592274678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31.0</v>
      </c>
      <c r="E46" s="8" t="n">
        <v>52.0</v>
      </c>
      <c r="F46" s="8" t="n">
        <v>50.0</v>
      </c>
      <c r="G46" s="8" t="n">
        <v>33.0</v>
      </c>
      <c r="H46" s="8" t="n">
        <v>87.0</v>
      </c>
      <c r="I46" s="8" t="n">
        <v>58.0</v>
      </c>
      <c r="J46" s="8" t="n">
        <v>79.0</v>
      </c>
      <c r="K46" s="8" t="n">
        <v>44.0</v>
      </c>
      <c r="L46" s="8" t="n">
        <v>11.0</v>
      </c>
      <c r="M46" s="8" t="n">
        <v>64.0</v>
      </c>
      <c r="N46" s="11" t="n">
        <f si="5" t="shared"/>
        <v>509.0</v>
      </c>
      <c r="O46" s="8" t="n">
        <v>29112.0</v>
      </c>
      <c r="P46" s="8" t="n">
        <v>6524.0</v>
      </c>
      <c r="Q46" s="11" t="n">
        <f si="2" t="shared"/>
        <v>445.0</v>
      </c>
      <c r="R46" s="6" t="n">
        <f si="0" t="shared"/>
        <v>14.66067415730337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152.0</v>
      </c>
      <c r="E47" s="5" t="n">
        <v>360.0</v>
      </c>
      <c r="F47" s="5" t="n">
        <v>454.0</v>
      </c>
      <c r="G47" s="5" t="n">
        <v>279.0</v>
      </c>
      <c r="H47" s="5" t="n">
        <v>276.0</v>
      </c>
      <c r="I47" s="5" t="n">
        <v>212.0</v>
      </c>
      <c r="J47" s="5" t="n">
        <v>30.0</v>
      </c>
      <c r="K47" s="5" t="n">
        <v>16.0</v>
      </c>
      <c r="L47" s="5" t="n">
        <v>37.0</v>
      </c>
      <c r="M47" s="5" t="n">
        <v>62.0</v>
      </c>
      <c r="N47" s="11" t="n">
        <f si="5" t="shared"/>
        <v>1878.0</v>
      </c>
      <c r="O47" s="5" t="n">
        <v>38234.0</v>
      </c>
      <c r="P47" s="5" t="n">
        <v>10486.0</v>
      </c>
      <c r="Q47" s="11" t="n">
        <f si="2" t="shared"/>
        <v>1816.0</v>
      </c>
      <c r="R47" s="6" t="n">
        <f si="0" t="shared"/>
        <v>5.774229074889868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19406.0</v>
      </c>
      <c r="E48" s="5" t="n">
        <f ref="E48:M48" si="11" t="shared">E47+E46+E43+E39+E25+E18</f>
        <v>49571.0</v>
      </c>
      <c r="F48" s="5" t="n">
        <f si="11" t="shared"/>
        <v>72658.0</v>
      </c>
      <c r="G48" s="5" t="n">
        <f si="11" t="shared"/>
        <v>43959.0</v>
      </c>
      <c r="H48" s="5" t="n">
        <f si="11" t="shared"/>
        <v>106365.0</v>
      </c>
      <c r="I48" s="5" t="n">
        <f si="11" t="shared"/>
        <v>26989.0</v>
      </c>
      <c r="J48" s="5" t="n">
        <f si="11" t="shared"/>
        <v>13393.0</v>
      </c>
      <c r="K48" s="5" t="n">
        <f si="11" t="shared"/>
        <v>8827.0</v>
      </c>
      <c r="L48" s="5" t="n">
        <f si="11" t="shared"/>
        <v>4114.0</v>
      </c>
      <c r="M48" s="5" t="n">
        <f si="11" t="shared"/>
        <v>23303.0</v>
      </c>
      <c r="N48" s="11" t="n">
        <f si="5" t="shared"/>
        <v>368585.0</v>
      </c>
      <c r="O48" s="5" t="n">
        <f>O47+O46+O43+O39+O25+O18</f>
        <v>1.6277883E7</v>
      </c>
      <c r="P48" s="5" t="n">
        <f>P47+P46+P43+P39+P25+P18</f>
        <v>2458818.0</v>
      </c>
      <c r="Q48" s="11" t="n">
        <f si="2" t="shared"/>
        <v>345282.0</v>
      </c>
      <c r="R48" s="6" t="n">
        <f si="0" t="shared"/>
        <v>7.121187898587242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5.2649999321730405</v>
      </c>
      <c r="E49" s="6" t="n">
        <f ref="E49" si="13" t="shared">E48/$N$48*100</f>
        <v>13.449000908881262</v>
      </c>
      <c r="F49" s="6" t="n">
        <f ref="F49" si="14" t="shared">F48/$N$48*100</f>
        <v>19.712684998033016</v>
      </c>
      <c r="G49" s="6" t="n">
        <f ref="G49" si="15" t="shared">G48/$N$48*100</f>
        <v>11.926421313943866</v>
      </c>
      <c r="H49" s="6" t="n">
        <f ref="H49" si="16" t="shared">H48/$N$48*100</f>
        <v>28.857658342037794</v>
      </c>
      <c r="I49" s="6" t="n">
        <f ref="I49" si="17" t="shared">I48/$N$48*100</f>
        <v>7.322327278646716</v>
      </c>
      <c r="J49" s="6" t="n">
        <f ref="J49" si="18" t="shared">J48/$N$48*100</f>
        <v>3.633625893620196</v>
      </c>
      <c r="K49" s="6" t="n">
        <f ref="K49" si="19" t="shared">K48/$N$48*100</f>
        <v>2.394834298737062</v>
      </c>
      <c r="L49" s="6" t="n">
        <f ref="L49" si="20" t="shared">L48/$N$48*100</f>
        <v>1.1161604514562449</v>
      </c>
      <c r="M49" s="6" t="n">
        <f ref="M49" si="21" t="shared">M48/$N$48*100</f>
        <v>6.3222865824708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