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<sst xmlns="http://schemas.openxmlformats.org/spreadsheetml/2006/main" count="98" uniqueCount="56">
  <si>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</si>
  <si>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</si>
  <si>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</si>
  <si>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</si>
  <si>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</si>
  <si>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</si>
  <si>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</si>
  <si>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</si>
  <si>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</si>
  <si>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</si>
  <si>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</si>
  <si>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</si>
  <si>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</si>
  <si>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</si>
  <si>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</si>
  <si>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</si>
  <si>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</si>
  <si>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</si>
  <si>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</si>
  <si>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</si>
  <si>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</si>
  <si>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</si>
  <si>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</si>
  <si>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</si>
  <si>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</si>
  <si>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</si>
  <si>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</si>
  <si>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</si>
  <si>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</si>
  <si>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</si>
  <si>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</si>
  <si>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</si>
  <si>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</si>
  <si>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</si>
  <si>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</si>
  <si>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</si>
  <si>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</si>
  <si>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</si>
  <si>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</si>
  <si>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</si>
  <si>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</si>
  <si>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</si>
  <si>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</si>
  <si>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</si>
  <si>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</si>
  <si>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</si>
  <si>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</si>
  <si>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</si>
  <si>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</si>
  <si>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</si>
  <si>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</si>
  <si>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</si>
  <si>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</si>
  <si>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100年1月來臺旅客人次及成長率－按國籍分
Table 1-3 Visitor Arrivals by Nationality,
 January, 2011</t>
  </si>
  <si>
    <t>100年1月
Jan.., 2011</t>
  </si>
  <si>
    <t>99年1月
Jan..,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</si>
</sst>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101396.0</v>
      </c>
      <c r="E3" s="4" t="n">
        <v>86875.0</v>
      </c>
      <c r="F3" s="5" t="n">
        <f>IF(E3=0,"-",(D3-E3)/E3*100)</f>
        <v>16.714820143884893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24700.0</v>
      </c>
      <c r="E4" s="4" t="n">
        <v>18616.0</v>
      </c>
      <c r="F4" s="5" t="n">
        <f ref="F4:F46" si="0" t="shared">IF(E4=0,"-",(D4-E4)/E4*100)</f>
        <v>32.68156424581006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2160.0</v>
      </c>
      <c r="E5" s="4" t="n">
        <v>2040.0</v>
      </c>
      <c r="F5" s="5" t="n">
        <f si="0" t="shared"/>
        <v>5.88235294117647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901.0</v>
      </c>
      <c r="E6" s="4" t="n">
        <v>1054.0</v>
      </c>
      <c r="F6" s="5" t="n">
        <f si="0" t="shared"/>
        <v>-14.516129032258066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17156.0</v>
      </c>
      <c r="E7" s="4" t="n">
        <v>13643.0</v>
      </c>
      <c r="F7" s="5" t="n">
        <f si="0" t="shared"/>
        <v>25.749468591951917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13033.0</v>
      </c>
      <c r="E8" s="4" t="n">
        <v>11223.0</v>
      </c>
      <c r="F8" s="5" t="n">
        <f si="0" t="shared"/>
        <v>16.127595117170095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11399.0</v>
      </c>
      <c r="E9" s="4" t="n">
        <v>9684.0</v>
      </c>
      <c r="F9" s="5" t="n">
        <f si="0" t="shared"/>
        <v>17.709624122263527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8149.0</v>
      </c>
      <c r="E10" s="4" t="n">
        <v>6599.0</v>
      </c>
      <c r="F10" s="5" t="n">
        <f si="0" t="shared"/>
        <v>23.488407334444613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6137.0</v>
      </c>
      <c r="E11" s="4" t="n">
        <v>6091.0</v>
      </c>
      <c r="F11" s="5" t="n">
        <f si="0" t="shared"/>
        <v>0.7552126087670333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5420.0</v>
      </c>
      <c r="E12" s="4" t="n">
        <v>4859.0</v>
      </c>
      <c r="F12" s="5" t="n">
        <f si="0" t="shared"/>
        <v>11.545585511422104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366.0</v>
      </c>
      <c r="E13" s="4" t="n">
        <f>E14-E7-E8-E9-E10-E11-E12</f>
        <v>343.0</v>
      </c>
      <c r="F13" s="5" t="n">
        <f si="0" t="shared"/>
        <v>6.705539358600583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61660.0</v>
      </c>
      <c r="E14" s="4" t="n">
        <v>52442.0</v>
      </c>
      <c r="F14" s="5" t="n">
        <f si="0" t="shared"/>
        <v>17.577514206170626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502.0</v>
      </c>
      <c r="E15" s="4" t="n">
        <f>E16-E3-E4-E5-E6-E14</f>
        <v>471.0</v>
      </c>
      <c r="F15" s="5" t="n">
        <f si="0" t="shared"/>
        <v>6.581740976645436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191319.0</v>
      </c>
      <c r="E16" s="4" t="n">
        <v>161498.0</v>
      </c>
      <c r="F16" s="5" t="n">
        <f si="0" t="shared"/>
        <v>18.465244151630362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7647.0</v>
      </c>
      <c r="E17" s="4" t="n">
        <v>6812.0</v>
      </c>
      <c r="F17" s="5" t="n">
        <f si="0" t="shared"/>
        <v>12.25778038755138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33306.0</v>
      </c>
      <c r="E18" s="4" t="n">
        <v>30712.0</v>
      </c>
      <c r="F18" s="5" t="n">
        <f si="0" t="shared"/>
        <v>8.446209950507946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151.0</v>
      </c>
      <c r="E19" s="4" t="n">
        <v>107.0</v>
      </c>
      <c r="F19" s="5" t="n">
        <f si="0" t="shared"/>
        <v>41.1214953271028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405.0</v>
      </c>
      <c r="E20" s="4" t="n">
        <v>344.0</v>
      </c>
      <c r="F20" s="5" t="n">
        <f si="0" t="shared"/>
        <v>17.732558139534884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64.0</v>
      </c>
      <c r="E21" s="4" t="n">
        <v>74.0</v>
      </c>
      <c r="F21" s="5" t="n">
        <f si="0" t="shared"/>
        <v>-13.513513513513514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648.0</v>
      </c>
      <c r="E22" s="4" t="n">
        <f>E23-E17-E18-E19-E20-E21</f>
        <v>533.0</v>
      </c>
      <c r="F22" s="5" t="n">
        <f>IF(E22=0,"-",(D22-E22)/E22*100)</f>
        <v>21.575984990619137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42221.0</v>
      </c>
      <c r="E23" s="4" t="n">
        <v>38582.0</v>
      </c>
      <c r="F23" s="5" t="n">
        <f si="0" t="shared"/>
        <v>9.431859416308123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376.0</v>
      </c>
      <c r="E24" s="4" t="n">
        <v>412.0</v>
      </c>
      <c r="F24" s="5" t="n">
        <f si="0" t="shared"/>
        <v>-8.737864077669903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2590.0</v>
      </c>
      <c r="E25" s="4" t="n">
        <v>2425.0</v>
      </c>
      <c r="F25" s="5" t="n">
        <f si="0" t="shared"/>
        <v>6.804123711340206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3688.0</v>
      </c>
      <c r="E26" s="4" t="n">
        <v>3449.0</v>
      </c>
      <c r="F26" s="5" t="n">
        <f si="0" t="shared"/>
        <v>6.929544795592925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1027.0</v>
      </c>
      <c r="E27" s="4" t="n">
        <v>895.0</v>
      </c>
      <c r="F27" s="5" t="n">
        <f si="0" t="shared"/>
        <v>14.748603351955309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1297.0</v>
      </c>
      <c r="E28" s="4" t="n">
        <v>1183.0</v>
      </c>
      <c r="F28" s="5" t="n">
        <f si="0" t="shared"/>
        <v>9.636517328825022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513.0</v>
      </c>
      <c r="E29" s="4" t="n">
        <v>463.0</v>
      </c>
      <c r="F29" s="5" t="n">
        <f si="0" t="shared"/>
        <v>10.799136069114471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443.0</v>
      </c>
      <c r="E30" s="4" t="n">
        <v>427.0</v>
      </c>
      <c r="F30" s="5" t="n">
        <f si="0" t="shared"/>
        <v>3.747072599531616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5854.0</v>
      </c>
      <c r="E31" s="4" t="n">
        <v>5014.0</v>
      </c>
      <c r="F31" s="5" t="n">
        <f si="0" t="shared"/>
        <v>16.75309134423614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516.0</v>
      </c>
      <c r="E32" s="4" t="n">
        <v>459.0</v>
      </c>
      <c r="F32" s="5" t="n">
        <f si="0" t="shared"/>
        <v>12.418300653594772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80.0</v>
      </c>
      <c r="E33" s="4" t="n">
        <v>116.0</v>
      </c>
      <c r="F33" s="5" t="n">
        <f si="0" t="shared"/>
        <v>-31.03448275862069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605.0</v>
      </c>
      <c r="E34" s="4" t="n">
        <v>663.0</v>
      </c>
      <c r="F34" s="5" t="n">
        <f si="0" t="shared"/>
        <v>-8.74811463046757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3303.0</v>
      </c>
      <c r="E35" s="4" t="n">
        <f>E36-E24-E25-E26-E27-E28-E29-E30-E31-E32-E33-E34</f>
        <v>2947.0</v>
      </c>
      <c r="F35" s="5" t="n">
        <f si="0" t="shared"/>
        <v>12.080081438751272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20292.0</v>
      </c>
      <c r="E36" s="4" t="n">
        <v>18453.0</v>
      </c>
      <c r="F36" s="5" t="n">
        <f si="0" t="shared"/>
        <v>9.965859209884572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6939.0</v>
      </c>
      <c r="E37" s="4" t="n">
        <v>7107.0</v>
      </c>
      <c r="F37" s="5" t="n">
        <f si="0" t="shared"/>
        <v>-2.3638666103841284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1207.0</v>
      </c>
      <c r="E38" s="4" t="n">
        <v>1054.0</v>
      </c>
      <c r="F38" s="5" t="n">
        <f si="0" t="shared"/>
        <v>14.516129032258066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64.0</v>
      </c>
      <c r="E39" s="4" t="n">
        <f>E40-E37-E38</f>
        <v>57.0</v>
      </c>
      <c r="F39" s="5" t="n">
        <f si="0" t="shared"/>
        <v>12.280701754385964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8210.0</v>
      </c>
      <c r="E40" s="4" t="n">
        <v>8218.0</v>
      </c>
      <c r="F40" s="5" t="n">
        <f si="0" t="shared"/>
        <v>-0.09734728644439036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455.0</v>
      </c>
      <c r="E41" s="4" t="n">
        <v>378.0</v>
      </c>
      <c r="F41" s="5" t="n">
        <f si="0" t="shared"/>
        <v>20.37037037037037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321.0</v>
      </c>
      <c r="E42" s="4" t="n">
        <f>E43-E41</f>
        <v>303.0</v>
      </c>
      <c r="F42" s="5" t="n">
        <f si="0" t="shared"/>
        <v>5.9405940594059405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776.0</v>
      </c>
      <c r="E43" s="4" t="n">
        <v>681.0</v>
      </c>
      <c r="F43" s="5" t="n">
        <f si="0" t="shared"/>
        <v>13.950073421439061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15.0</v>
      </c>
      <c r="E44" s="4" t="n">
        <v>7.0</v>
      </c>
      <c r="F44" s="5" t="n">
        <f si="0" t="shared"/>
        <v>114.28571428571428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137784.0</v>
      </c>
      <c r="E45" s="4" t="n">
        <v>118542.0</v>
      </c>
      <c r="F45" s="5" t="n">
        <f si="0" t="shared"/>
        <v>16.232221491117073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400617.0</v>
      </c>
      <c r="E46" s="8" t="n">
        <f>E44+E43+E40+E36+E23+E16+E45</f>
        <v>345981.0</v>
      </c>
      <c r="F46" s="5" t="n">
        <f si="0" t="shared"/>
        <v>15.791618614895036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