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<sst xmlns="http://schemas.openxmlformats.org/spreadsheetml/2006/main" count="98" uniqueCount="56">
  <si>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</si>
  <si>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</si>
  <si>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</si>
  <si>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</si>
  <si>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</si>
  <si>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</si>
  <si>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</si>
  <si>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</si>
  <si>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</si>
  <si>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</si>
  <si>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</si>
  <si>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</si>
  <si>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</si>
  <si>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</si>
  <si>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</si>
  <si>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</si>
  <si>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</si>
  <si>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</si>
  <si>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</si>
  <si>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</si>
  <si>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</si>
  <si>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</si>
  <si>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</si>
  <si>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</si>
  <si>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</si>
  <si>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</si>
  <si>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</si>
  <si>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</si>
  <si>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</si>
  <si>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</si>
  <si>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</si>
  <si>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</si>
  <si>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</si>
  <si>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</si>
  <si>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</si>
  <si>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</si>
  <si>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</si>
  <si>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</si>
  <si>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</si>
  <si>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</si>
  <si>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</si>
  <si>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</si>
  <si>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</si>
  <si>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</si>
  <si>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</si>
  <si>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</si>
  <si>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</si>
  <si>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</si>
  <si>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</si>
  <si>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</si>
  <si>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</si>
  <si>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</si>
  <si>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</si>
  <si>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100年11月來臺旅客人次及成長率－按國籍分
Table 1-3 Visitor Arrivals by Nationality,
 November, 2011</t>
  </si>
  <si>
    <t>100年11月
Nov.., 2011</t>
  </si>
  <si>
    <t>99年11月
Nov..,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</si>
</sst>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130873.0</v>
      </c>
      <c r="E3" s="4" t="n">
        <v>110182.0</v>
      </c>
      <c r="F3" s="5" t="n">
        <f>IF(E3=0,"-",(D3-E3)/E3*100)</f>
        <v>18.77892940770725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21187.0</v>
      </c>
      <c r="E4" s="4" t="n">
        <v>20535.0</v>
      </c>
      <c r="F4" s="5" t="n">
        <f ref="F4:F46" si="0" t="shared">IF(E4=0,"-",(D4-E4)/E4*100)</f>
        <v>3.1750669588507425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2439.0</v>
      </c>
      <c r="E5" s="4" t="n">
        <v>2391.0</v>
      </c>
      <c r="F5" s="5" t="n">
        <f si="0" t="shared"/>
        <v>2.0075282308657463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1164.0</v>
      </c>
      <c r="E6" s="4" t="n">
        <v>1101.0</v>
      </c>
      <c r="F6" s="5" t="n">
        <f si="0" t="shared"/>
        <v>5.722070844686648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41099.0</v>
      </c>
      <c r="E7" s="4" t="n">
        <v>37562.0</v>
      </c>
      <c r="F7" s="5" t="n">
        <f si="0" t="shared"/>
        <v>9.416431499920131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35278.0</v>
      </c>
      <c r="E8" s="4" t="n">
        <v>27803.0</v>
      </c>
      <c r="F8" s="5" t="n">
        <f si="0" t="shared"/>
        <v>26.885587886199332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13193.0</v>
      </c>
      <c r="E9" s="4" t="n">
        <v>9914.0</v>
      </c>
      <c r="F9" s="5" t="n">
        <f si="0" t="shared"/>
        <v>33.074440185596124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7885.0</v>
      </c>
      <c r="E10" s="4" t="n">
        <v>8172.0</v>
      </c>
      <c r="F10" s="5" t="n">
        <f si="0" t="shared"/>
        <v>-3.5119921683798334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6770.0</v>
      </c>
      <c r="E11" s="4" t="n">
        <v>8451.0</v>
      </c>
      <c r="F11" s="5" t="n">
        <f si="0" t="shared"/>
        <v>-19.89113714353331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6705.0</v>
      </c>
      <c r="E12" s="4" t="n">
        <v>6665.0</v>
      </c>
      <c r="F12" s="5" t="n">
        <f si="0" t="shared"/>
        <v>0.6001500375093773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432.0</v>
      </c>
      <c r="E13" s="4" t="n">
        <f>E14-E7-E8-E9-E10-E11-E12</f>
        <v>429.0</v>
      </c>
      <c r="F13" s="5" t="n">
        <f si="0" t="shared"/>
        <v>0.6993006993006993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111362.0</v>
      </c>
      <c r="E14" s="4" t="n">
        <v>98996.0</v>
      </c>
      <c r="F14" s="5" t="n">
        <f si="0" t="shared"/>
        <v>12.491413794496747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615.0</v>
      </c>
      <c r="E15" s="4" t="n">
        <f>E16-E3-E4-E5-E6-E14</f>
        <v>544.0</v>
      </c>
      <c r="F15" s="5" t="n">
        <f si="0" t="shared"/>
        <v>13.051470588235295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267640.0</v>
      </c>
      <c r="E16" s="4" t="n">
        <v>233749.0</v>
      </c>
      <c r="F16" s="5" t="n">
        <f si="0" t="shared"/>
        <v>14.498885556729654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9213.0</v>
      </c>
      <c r="E17" s="4" t="n">
        <v>8229.0</v>
      </c>
      <c r="F17" s="5" t="n">
        <f si="0" t="shared"/>
        <v>11.957710535909587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36979.0</v>
      </c>
      <c r="E18" s="4" t="n">
        <v>36033.0</v>
      </c>
      <c r="F18" s="5" t="n">
        <f si="0" t="shared"/>
        <v>2.625371187522549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146.0</v>
      </c>
      <c r="E19" s="4" t="n">
        <v>166.0</v>
      </c>
      <c r="F19" s="5" t="n">
        <f si="0" t="shared"/>
        <v>-12.048192771084338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337.0</v>
      </c>
      <c r="E20" s="4" t="n">
        <v>303.0</v>
      </c>
      <c r="F20" s="5" t="n">
        <f si="0" t="shared"/>
        <v>11.221122112211221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100.0</v>
      </c>
      <c r="E21" s="4" t="n">
        <v>84.0</v>
      </c>
      <c r="F21" s="5" t="n">
        <f si="0" t="shared"/>
        <v>19.047619047619047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530.0</v>
      </c>
      <c r="E22" s="4" t="n">
        <f>E23-E17-E18-E19-E20-E21</f>
        <v>645.0</v>
      </c>
      <c r="F22" s="5" t="n">
        <f>IF(E22=0,"-",(D22-E22)/E22*100)</f>
        <v>-17.829457364341085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47305.0</v>
      </c>
      <c r="E23" s="4" t="n">
        <v>45460.0</v>
      </c>
      <c r="F23" s="5" t="n">
        <f si="0" t="shared"/>
        <v>4.058512978442587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489.0</v>
      </c>
      <c r="E24" s="4" t="n">
        <v>551.0</v>
      </c>
      <c r="F24" s="5" t="n">
        <f si="0" t="shared"/>
        <v>-11.252268602540836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3395.0</v>
      </c>
      <c r="E25" s="4" t="n">
        <v>3020.0</v>
      </c>
      <c r="F25" s="5" t="n">
        <f si="0" t="shared"/>
        <v>12.417218543046356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5111.0</v>
      </c>
      <c r="E26" s="4" t="n">
        <v>4592.0</v>
      </c>
      <c r="F26" s="5" t="n">
        <f si="0" t="shared"/>
        <v>11.30226480836237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1502.0</v>
      </c>
      <c r="E27" s="4" t="n">
        <v>1389.0</v>
      </c>
      <c r="F27" s="5" t="n">
        <f si="0" t="shared"/>
        <v>8.135349172066235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1646.0</v>
      </c>
      <c r="E28" s="4" t="n">
        <v>1575.0</v>
      </c>
      <c r="F28" s="5" t="n">
        <f si="0" t="shared"/>
        <v>4.507936507936508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797.0</v>
      </c>
      <c r="E29" s="4" t="n">
        <v>712.0</v>
      </c>
      <c r="F29" s="5" t="n">
        <f si="0" t="shared"/>
        <v>11.938202247191011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708.0</v>
      </c>
      <c r="E30" s="4" t="n">
        <v>605.0</v>
      </c>
      <c r="F30" s="5" t="n">
        <f si="0" t="shared"/>
        <v>17.024793388429753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6860.0</v>
      </c>
      <c r="E31" s="4" t="n">
        <v>6712.0</v>
      </c>
      <c r="F31" s="5" t="n">
        <f si="0" t="shared"/>
        <v>2.205005959475566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661.0</v>
      </c>
      <c r="E32" s="4" t="n">
        <v>671.0</v>
      </c>
      <c r="F32" s="5" t="n">
        <f si="0" t="shared"/>
        <v>-1.4903129657228018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164.0</v>
      </c>
      <c r="E33" s="4" t="n">
        <v>112.0</v>
      </c>
      <c r="F33" s="5" t="n">
        <f si="0" t="shared"/>
        <v>46.42857142857143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747.0</v>
      </c>
      <c r="E34" s="4" t="n">
        <v>760.0</v>
      </c>
      <c r="F34" s="5" t="n">
        <f si="0" t="shared"/>
        <v>-1.710526315789474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4629.0</v>
      </c>
      <c r="E35" s="4" t="n">
        <f>E36-E24-E25-E26-E27-E28-E29-E30-E31-E32-E33-E34</f>
        <v>4288.0</v>
      </c>
      <c r="F35" s="5" t="n">
        <f si="0" t="shared"/>
        <v>7.952425373134328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26709.0</v>
      </c>
      <c r="E36" s="4" t="n">
        <v>24987.0</v>
      </c>
      <c r="F36" s="5" t="n">
        <f si="0" t="shared"/>
        <v>6.891583623484212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6344.0</v>
      </c>
      <c r="E37" s="4" t="n">
        <v>5908.0</v>
      </c>
      <c r="F37" s="5" t="n">
        <f si="0" t="shared"/>
        <v>7.379823967501693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1149.0</v>
      </c>
      <c r="E38" s="4" t="n">
        <v>1064.0</v>
      </c>
      <c r="F38" s="5" t="n">
        <f si="0" t="shared"/>
        <v>7.988721804511279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75.0</v>
      </c>
      <c r="E39" s="4" t="n">
        <f>E40-E37-E38</f>
        <v>73.0</v>
      </c>
      <c r="F39" s="5" t="n">
        <f si="0" t="shared"/>
        <v>2.73972602739726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7568.0</v>
      </c>
      <c r="E40" s="4" t="n">
        <v>7045.0</v>
      </c>
      <c r="F40" s="5" t="n">
        <f si="0" t="shared"/>
        <v>7.4237047551454936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344.0</v>
      </c>
      <c r="E41" s="4" t="n">
        <v>292.0</v>
      </c>
      <c r="F41" s="5" t="n">
        <f si="0" t="shared"/>
        <v>17.80821917808219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359.0</v>
      </c>
      <c r="E42" s="4" t="n">
        <f>E43-E41</f>
        <v>346.0</v>
      </c>
      <c r="F42" s="5" t="n">
        <f si="0" t="shared"/>
        <v>3.7572254335260116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703.0</v>
      </c>
      <c r="E43" s="4" t="n">
        <v>638.0</v>
      </c>
      <c r="F43" s="5" t="n">
        <f si="0" t="shared"/>
        <v>10.18808777429467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51.0</v>
      </c>
      <c r="E44" s="4" t="n">
        <v>37.0</v>
      </c>
      <c r="F44" s="5" t="n">
        <f si="0" t="shared"/>
        <v>37.83783783783784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269367.0</v>
      </c>
      <c r="E45" s="4" t="n">
        <v>217082.0</v>
      </c>
      <c r="F45" s="5" t="n">
        <f si="0" t="shared"/>
        <v>24.085368662533053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619343.0</v>
      </c>
      <c r="E46" s="8" t="n">
        <f>E44+E43+E40+E36+E23+E16+E45</f>
        <v>528998.0</v>
      </c>
      <c r="F46" s="5" t="n">
        <f si="0" t="shared"/>
        <v>17.078514474534874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