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<sst xmlns="http://schemas.openxmlformats.org/spreadsheetml/2006/main" count="98" uniqueCount="56">
  <si>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</si>
  <si>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</si>
  <si>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</si>
  <si>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</si>
  <si>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</si>
  <si>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</si>
  <si>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</si>
  <si>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</si>
  <si>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</si>
  <si>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</si>
  <si>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</si>
  <si>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</si>
  <si>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</si>
  <si>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</si>
  <si>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</si>
  <si>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</si>
  <si>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</si>
  <si>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</si>
  <si>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</si>
  <si>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</si>
  <si>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</si>
  <si>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</si>
  <si>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</si>
  <si>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</si>
  <si>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</si>
  <si>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</si>
  <si>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</si>
  <si>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</si>
  <si>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</si>
  <si>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</si>
  <si>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</si>
  <si>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</si>
  <si>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</si>
  <si>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</si>
  <si>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</si>
  <si>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</si>
  <si>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</si>
  <si>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</si>
  <si>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</si>
  <si>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</si>
  <si>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</si>
  <si>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</si>
  <si>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</si>
  <si>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</si>
  <si>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</si>
  <si>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</si>
  <si>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</si>
  <si>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</si>
  <si>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</si>
  <si>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</si>
  <si>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</si>
  <si>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</si>
  <si>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</si>
  <si>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100年12月來臺旅客人次及成長率－按國籍分
Table 1-3 Visitor Arrivals by Nationality,
 December, 2011</t>
  </si>
  <si>
    <t>100年12月
Dec.., 2011</t>
  </si>
  <si>
    <t>99年12月
Dec..,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</si>
</sst>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129374.0</v>
      </c>
      <c r="E3" s="4" t="n">
        <v>106452.0</v>
      </c>
      <c r="F3" s="5" t="n">
        <f>IF(E3=0,"-",(D3-E3)/E3*100)</f>
        <v>21.532709578025777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21206.0</v>
      </c>
      <c r="E4" s="4" t="n">
        <v>19360.0</v>
      </c>
      <c r="F4" s="5" t="n">
        <f ref="F4:F46" si="0" t="shared">IF(E4=0,"-",(D4-E4)/E4*100)</f>
        <v>9.535123966942148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1865.0</v>
      </c>
      <c r="E5" s="4" t="n">
        <v>1963.0</v>
      </c>
      <c r="F5" s="5" t="n">
        <f si="0" t="shared"/>
        <v>-4.99235863474274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914.0</v>
      </c>
      <c r="E6" s="4" t="n">
        <v>882.0</v>
      </c>
      <c r="F6" s="5" t="n">
        <f si="0" t="shared"/>
        <v>3.6281179138321997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45521.0</v>
      </c>
      <c r="E7" s="4" t="n">
        <v>43842.0</v>
      </c>
      <c r="F7" s="5" t="n">
        <f si="0" t="shared"/>
        <v>3.829661055608777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53667.0</v>
      </c>
      <c r="E8" s="4" t="n">
        <v>40450.0</v>
      </c>
      <c r="F8" s="5" t="n">
        <f si="0" t="shared"/>
        <v>32.674907292954266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15574.0</v>
      </c>
      <c r="E9" s="4" t="n">
        <v>13514.0</v>
      </c>
      <c r="F9" s="5" t="n">
        <f si="0" t="shared"/>
        <v>15.243451235755511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8951.0</v>
      </c>
      <c r="E10" s="4" t="n">
        <v>8430.0</v>
      </c>
      <c r="F10" s="5" t="n">
        <f si="0" t="shared"/>
        <v>6.180308422301304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8887.0</v>
      </c>
      <c r="E11" s="4" t="n">
        <v>9733.0</v>
      </c>
      <c r="F11" s="5" t="n">
        <f si="0" t="shared"/>
        <v>-8.692078495838897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6290.0</v>
      </c>
      <c r="E12" s="4" t="n">
        <v>6773.0</v>
      </c>
      <c r="F12" s="5" t="n">
        <f si="0" t="shared"/>
        <v>-7.13125645947143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644.0</v>
      </c>
      <c r="E13" s="4" t="n">
        <f>E14-E7-E8-E9-E10-E11-E12</f>
        <v>572.0</v>
      </c>
      <c r="F13" s="5" t="n">
        <f si="0" t="shared"/>
        <v>12.587412587412588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139534.0</v>
      </c>
      <c r="E14" s="4" t="n">
        <v>123314.0</v>
      </c>
      <c r="F14" s="5" t="n">
        <f si="0" t="shared"/>
        <v>13.153413237750783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582.0</v>
      </c>
      <c r="E15" s="4" t="n">
        <f>E16-E3-E4-E5-E6-E14</f>
        <v>570.0</v>
      </c>
      <c r="F15" s="5" t="n">
        <f si="0" t="shared"/>
        <v>2.1052631578947367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293475.0</v>
      </c>
      <c r="E16" s="4" t="n">
        <v>252541.0</v>
      </c>
      <c r="F16" s="5" t="n">
        <f si="0" t="shared"/>
        <v>16.208853215913454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10951.0</v>
      </c>
      <c r="E17" s="4" t="n">
        <v>9840.0</v>
      </c>
      <c r="F17" s="5" t="n">
        <f si="0" t="shared"/>
        <v>11.290650406504064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43181.0</v>
      </c>
      <c r="E18" s="4" t="n">
        <v>39868.0</v>
      </c>
      <c r="F18" s="5" t="n">
        <f si="0" t="shared"/>
        <v>8.309922745058694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118.0</v>
      </c>
      <c r="E19" s="4" t="n">
        <v>140.0</v>
      </c>
      <c r="F19" s="5" t="n">
        <f si="0" t="shared"/>
        <v>-15.714285714285714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343.0</v>
      </c>
      <c r="E20" s="4" t="n">
        <v>388.0</v>
      </c>
      <c r="F20" s="5" t="n">
        <f si="0" t="shared"/>
        <v>-11.597938144329897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55.0</v>
      </c>
      <c r="E21" s="4" t="n">
        <v>96.0</v>
      </c>
      <c r="F21" s="5" t="n">
        <f si="0" t="shared"/>
        <v>-42.70833333333333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479.0</v>
      </c>
      <c r="E22" s="4" t="n">
        <f>E23-E17-E18-E19-E20-E21</f>
        <v>447.0</v>
      </c>
      <c r="F22" s="5" t="n">
        <f>IF(E22=0,"-",(D22-E22)/E22*100)</f>
        <v>7.158836689038031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55127.0</v>
      </c>
      <c r="E23" s="4" t="n">
        <v>50779.0</v>
      </c>
      <c r="F23" s="5" t="n">
        <f si="0" t="shared"/>
        <v>8.56259477342996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345.0</v>
      </c>
      <c r="E24" s="4" t="n">
        <v>383.0</v>
      </c>
      <c r="F24" s="5" t="n">
        <f si="0" t="shared"/>
        <v>-9.921671018276761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3046.0</v>
      </c>
      <c r="E25" s="4" t="n">
        <v>2607.0</v>
      </c>
      <c r="F25" s="5" t="n">
        <f si="0" t="shared"/>
        <v>16.839278864595318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3597.0</v>
      </c>
      <c r="E26" s="4" t="n">
        <v>3409.0</v>
      </c>
      <c r="F26" s="5" t="n">
        <f si="0" t="shared"/>
        <v>5.51481372836609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949.0</v>
      </c>
      <c r="E27" s="4" t="n">
        <v>913.0</v>
      </c>
      <c r="F27" s="5" t="n">
        <f si="0" t="shared"/>
        <v>3.943044906900329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1299.0</v>
      </c>
      <c r="E28" s="4" t="n">
        <v>1345.0</v>
      </c>
      <c r="F28" s="5" t="n">
        <f si="0" t="shared"/>
        <v>-3.420074349442379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579.0</v>
      </c>
      <c r="E29" s="4" t="n">
        <v>448.0</v>
      </c>
      <c r="F29" s="5" t="n">
        <f si="0" t="shared"/>
        <v>29.24107142857143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565.0</v>
      </c>
      <c r="E30" s="4" t="n">
        <v>419.0</v>
      </c>
      <c r="F30" s="5" t="n">
        <f si="0" t="shared"/>
        <v>34.84486873508354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6869.0</v>
      </c>
      <c r="E31" s="4" t="n">
        <v>6597.0</v>
      </c>
      <c r="F31" s="5" t="n">
        <f si="0" t="shared"/>
        <v>4.12308625132636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523.0</v>
      </c>
      <c r="E32" s="4" t="n">
        <v>520.0</v>
      </c>
      <c r="F32" s="5" t="n">
        <f si="0" t="shared"/>
        <v>0.576923076923077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99.0</v>
      </c>
      <c r="E33" s="4" t="n">
        <v>100.0</v>
      </c>
      <c r="F33" s="5" t="n">
        <f si="0" t="shared"/>
        <v>-1.0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619.0</v>
      </c>
      <c r="E34" s="4" t="n">
        <v>676.0</v>
      </c>
      <c r="F34" s="5" t="n">
        <f si="0" t="shared"/>
        <v>-8.431952662721894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5113.0</v>
      </c>
      <c r="E35" s="4" t="n">
        <f>E36-E24-E25-E26-E27-E28-E29-E30-E31-E32-E33-E34</f>
        <v>4874.0</v>
      </c>
      <c r="F35" s="5" t="n">
        <f si="0" t="shared"/>
        <v>4.903569963069348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23603.0</v>
      </c>
      <c r="E36" s="4" t="n">
        <v>22291.0</v>
      </c>
      <c r="F36" s="5" t="n">
        <f si="0" t="shared"/>
        <v>5.885783500067292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9091.0</v>
      </c>
      <c r="E37" s="4" t="n">
        <v>9142.0</v>
      </c>
      <c r="F37" s="5" t="n">
        <f si="0" t="shared"/>
        <v>-0.5578647998249836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1599.0</v>
      </c>
      <c r="E38" s="4" t="n">
        <v>1493.0</v>
      </c>
      <c r="F38" s="5" t="n">
        <f si="0" t="shared"/>
        <v>7.099799062290691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57.0</v>
      </c>
      <c r="E39" s="4" t="n">
        <f>E40-E37-E38</f>
        <v>67.0</v>
      </c>
      <c r="F39" s="5" t="n">
        <f si="0" t="shared"/>
        <v>-14.925373134328357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10747.0</v>
      </c>
      <c r="E40" s="4" t="n">
        <v>10702.0</v>
      </c>
      <c r="F40" s="5" t="n">
        <f si="0" t="shared"/>
        <v>0.42048215286862267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444.0</v>
      </c>
      <c r="E41" s="4" t="n">
        <v>486.0</v>
      </c>
      <c r="F41" s="5" t="n">
        <f si="0" t="shared"/>
        <v>-8.641975308641975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299.0</v>
      </c>
      <c r="E42" s="4" t="n">
        <f>E43-E41</f>
        <v>336.0</v>
      </c>
      <c r="F42" s="5" t="n">
        <f si="0" t="shared"/>
        <v>-11.011904761904761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743.0</v>
      </c>
      <c r="E43" s="4" t="n">
        <v>822.0</v>
      </c>
      <c r="F43" s="5" t="n">
        <f si="0" t="shared"/>
        <v>-9.610705596107055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39.0</v>
      </c>
      <c r="E44" s="4" t="n">
        <v>36.0</v>
      </c>
      <c r="F44" s="5" t="n">
        <f si="0" t="shared"/>
        <v>8.333333333333332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264860.0</v>
      </c>
      <c r="E45" s="4" t="n">
        <v>193423.0</v>
      </c>
      <c r="F45" s="5" t="n">
        <f si="0" t="shared"/>
        <v>36.933043123103246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648594.0</v>
      </c>
      <c r="E46" s="8" t="n">
        <f>E44+E43+E40+E36+E23+E16+E45</f>
        <v>530594.0</v>
      </c>
      <c r="F46" s="5" t="n">
        <f si="0" t="shared"/>
        <v>22.23922622570176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