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<sst xmlns="http://schemas.openxmlformats.org/spreadsheetml/2006/main" count="98" uniqueCount="56">
  <si>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</si>
  <si>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</si>
  <si>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</si>
  <si>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</si>
  <si>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</si>
  <si>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</si>
  <si>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</si>
  <si>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</si>
  <si>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</si>
  <si>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</si>
  <si>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</si>
  <si>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</si>
  <si>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</si>
  <si>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</si>
  <si>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</si>
  <si>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</si>
  <si>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</si>
  <si>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</si>
  <si>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</si>
  <si>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</si>
  <si>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</si>
  <si>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</si>
  <si>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</si>
  <si>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</si>
  <si>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</si>
  <si>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</si>
  <si>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</si>
  <si>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</si>
  <si>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</si>
  <si>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</si>
  <si>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</si>
  <si>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</si>
  <si>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</si>
  <si>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</si>
  <si>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</si>
  <si>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</si>
  <si>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</si>
  <si>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</si>
  <si>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</si>
  <si>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</si>
  <si>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</si>
  <si>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</si>
  <si>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</si>
  <si>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</si>
  <si>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</si>
  <si>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</si>
  <si>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</si>
  <si>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</si>
  <si>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</si>
  <si>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</si>
  <si>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</si>
  <si>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</si>
  <si>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</si>
  <si>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100年3月來臺旅客人次及成長率－按國籍分
Table 1-3 Visitor Arrivals by Nationality,
 March, 2011</t>
  </si>
  <si>
    <t>100年3月
Mar.., 2011</t>
  </si>
  <si>
    <t>99年3月
Mar..,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</si>
</sst>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114270.0</v>
      </c>
      <c r="E3" s="4" t="n">
        <v>112992.0</v>
      </c>
      <c r="F3" s="5" t="n">
        <f>IF(E3=0,"-",(D3-E3)/E3*100)</f>
        <v>1.131053525913339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19781.0</v>
      </c>
      <c r="E4" s="4" t="n">
        <v>19079.0</v>
      </c>
      <c r="F4" s="5" t="n">
        <f ref="F4:F46" si="0" t="shared">IF(E4=0,"-",(D4-E4)/E4*100)</f>
        <v>3.679438125687929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2653.0</v>
      </c>
      <c r="E5" s="4" t="n">
        <v>2667.0</v>
      </c>
      <c r="F5" s="5" t="n">
        <f si="0" t="shared"/>
        <v>-0.5249343832020997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1269.0</v>
      </c>
      <c r="E6" s="4" t="n">
        <v>1342.0</v>
      </c>
      <c r="F6" s="5" t="n">
        <f si="0" t="shared"/>
        <v>-5.439642324888227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31499.0</v>
      </c>
      <c r="E7" s="4" t="n">
        <v>28644.0</v>
      </c>
      <c r="F7" s="5" t="n">
        <f si="0" t="shared"/>
        <v>9.96718335428013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22083.0</v>
      </c>
      <c r="E8" s="4" t="n">
        <v>18946.0</v>
      </c>
      <c r="F8" s="5" t="n">
        <f si="0" t="shared"/>
        <v>16.557584714451597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14532.0</v>
      </c>
      <c r="E9" s="4" t="n">
        <v>11119.0</v>
      </c>
      <c r="F9" s="5" t="n">
        <f si="0" t="shared"/>
        <v>30.695206403453547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6741.0</v>
      </c>
      <c r="E10" s="4" t="n">
        <v>9102.0</v>
      </c>
      <c r="F10" s="5" t="n">
        <f si="0" t="shared"/>
        <v>-25.939353988134478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10350.0</v>
      </c>
      <c r="E11" s="4" t="n">
        <v>9562.0</v>
      </c>
      <c r="F11" s="5" t="n">
        <f si="0" t="shared"/>
        <v>8.240953775360802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8695.0</v>
      </c>
      <c r="E12" s="4" t="n">
        <v>8824.0</v>
      </c>
      <c r="F12" s="5" t="n">
        <f si="0" t="shared"/>
        <v>-1.4619220308250227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622.0</v>
      </c>
      <c r="E13" s="4" t="n">
        <f>E14-E7-E8-E9-E10-E11-E12</f>
        <v>628.0</v>
      </c>
      <c r="F13" s="5" t="n">
        <f si="0" t="shared"/>
        <v>-0.9554140127388535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94522.0</v>
      </c>
      <c r="E14" s="4" t="n">
        <v>86825.0</v>
      </c>
      <c r="F14" s="5" t="n">
        <f si="0" t="shared"/>
        <v>8.864958249352146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606.0</v>
      </c>
      <c r="E15" s="4" t="n">
        <f>E16-E3-E4-E5-E6-E14</f>
        <v>624.0</v>
      </c>
      <c r="F15" s="5" t="n">
        <f si="0" t="shared"/>
        <v>-2.8846153846153846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233101.0</v>
      </c>
      <c r="E16" s="4" t="n">
        <v>223529.0</v>
      </c>
      <c r="F16" s="5" t="n">
        <f si="0" t="shared"/>
        <v>4.282218414612869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8286.0</v>
      </c>
      <c r="E17" s="4" t="n">
        <v>8763.0</v>
      </c>
      <c r="F17" s="5" t="n">
        <f si="0" t="shared"/>
        <v>-5.443341321465252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37228.0</v>
      </c>
      <c r="E18" s="4" t="n">
        <v>40104.0</v>
      </c>
      <c r="F18" s="5" t="n">
        <f si="0" t="shared"/>
        <v>-7.171354478356273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250.0</v>
      </c>
      <c r="E19" s="4" t="n">
        <v>277.0</v>
      </c>
      <c r="F19" s="5" t="n">
        <f si="0" t="shared"/>
        <v>-9.747292418772563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452.0</v>
      </c>
      <c r="E20" s="4" t="n">
        <v>437.0</v>
      </c>
      <c r="F20" s="5" t="n">
        <f si="0" t="shared"/>
        <v>3.4324942791762014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108.0</v>
      </c>
      <c r="E21" s="4" t="n">
        <v>129.0</v>
      </c>
      <c r="F21" s="5" t="n">
        <f si="0" t="shared"/>
        <v>-16.27906976744186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691.0</v>
      </c>
      <c r="E22" s="4" t="n">
        <f>E23-E17-E18-E19-E20-E21</f>
        <v>706.0</v>
      </c>
      <c r="F22" s="5" t="n">
        <f>IF(E22=0,"-",(D22-E22)/E22*100)</f>
        <v>-2.1246458923512748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47015.0</v>
      </c>
      <c r="E23" s="4" t="n">
        <v>50416.0</v>
      </c>
      <c r="F23" s="5" t="n">
        <f si="0" t="shared"/>
        <v>-6.7458743256109175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545.0</v>
      </c>
      <c r="E24" s="4" t="n">
        <v>569.0</v>
      </c>
      <c r="F24" s="5" t="n">
        <f si="0" t="shared"/>
        <v>-4.21792618629174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3125.0</v>
      </c>
      <c r="E25" s="4" t="n">
        <v>3280.0</v>
      </c>
      <c r="F25" s="5" t="n">
        <f si="0" t="shared"/>
        <v>-4.725609756097561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4526.0</v>
      </c>
      <c r="E26" s="4" t="n">
        <v>6173.0</v>
      </c>
      <c r="F26" s="5" t="n">
        <f si="0" t="shared"/>
        <v>-26.68070630163616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1712.0</v>
      </c>
      <c r="E27" s="4" t="n">
        <v>1689.0</v>
      </c>
      <c r="F27" s="5" t="n">
        <f si="0" t="shared"/>
        <v>1.3617525162818236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1540.0</v>
      </c>
      <c r="E28" s="4" t="n">
        <v>1686.0</v>
      </c>
      <c r="F28" s="5" t="n">
        <f si="0" t="shared"/>
        <v>-8.659549228944247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716.0</v>
      </c>
      <c r="E29" s="4" t="n">
        <v>815.0</v>
      </c>
      <c r="F29" s="5" t="n">
        <f si="0" t="shared"/>
        <v>-12.147239263803682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704.0</v>
      </c>
      <c r="E30" s="4" t="n">
        <v>877.0</v>
      </c>
      <c r="F30" s="5" t="n">
        <f si="0" t="shared"/>
        <v>-19.726339794754846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6490.0</v>
      </c>
      <c r="E31" s="4" t="n">
        <v>8301.0</v>
      </c>
      <c r="F31" s="5" t="n">
        <f si="0" t="shared"/>
        <v>-21.816648596554632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922.0</v>
      </c>
      <c r="E32" s="4" t="n">
        <v>498.0</v>
      </c>
      <c r="F32" s="5" t="n">
        <f si="0" t="shared"/>
        <v>85.14056224899599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105.0</v>
      </c>
      <c r="E33" s="4" t="n">
        <v>150.0</v>
      </c>
      <c r="F33" s="5" t="n">
        <f si="0" t="shared"/>
        <v>-30.0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828.0</v>
      </c>
      <c r="E34" s="4" t="n">
        <v>706.0</v>
      </c>
      <c r="F34" s="5" t="n">
        <f si="0" t="shared"/>
        <v>17.280453257790366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4254.0</v>
      </c>
      <c r="E35" s="4" t="n">
        <f>E36-E24-E25-E26-E27-E28-E29-E30-E31-E32-E33-E34</f>
        <v>4371.0</v>
      </c>
      <c r="F35" s="5" t="n">
        <f si="0" t="shared"/>
        <v>-2.6767330130404945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25467.0</v>
      </c>
      <c r="E36" s="4" t="n">
        <v>29115.0</v>
      </c>
      <c r="F36" s="5" t="n">
        <f si="0" t="shared"/>
        <v>-12.529623905203504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5659.0</v>
      </c>
      <c r="E37" s="4" t="n">
        <v>7005.0</v>
      </c>
      <c r="F37" s="5" t="n">
        <f si="0" t="shared"/>
        <v>-19.214846538187007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995.0</v>
      </c>
      <c r="E38" s="4" t="n">
        <v>1135.0</v>
      </c>
      <c r="F38" s="5" t="n">
        <f si="0" t="shared"/>
        <v>-12.334801762114537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65.0</v>
      </c>
      <c r="E39" s="4" t="n">
        <f>E40-E37-E38</f>
        <v>46.0</v>
      </c>
      <c r="F39" s="5" t="n">
        <f si="0" t="shared"/>
        <v>41.30434782608695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6719.0</v>
      </c>
      <c r="E40" s="4" t="n">
        <v>8186.0</v>
      </c>
      <c r="F40" s="5" t="n">
        <f si="0" t="shared"/>
        <v>-17.920840459320793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392.0</v>
      </c>
      <c r="E41" s="4" t="n">
        <v>423.0</v>
      </c>
      <c r="F41" s="5" t="n">
        <f si="0" t="shared"/>
        <v>-7.328605200945626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321.0</v>
      </c>
      <c r="E42" s="4" t="n">
        <f>E43-E41</f>
        <v>561.0</v>
      </c>
      <c r="F42" s="5" t="n">
        <f si="0" t="shared"/>
        <v>-42.780748663101605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713.0</v>
      </c>
      <c r="E43" s="4" t="n">
        <v>984.0</v>
      </c>
      <c r="F43" s="5" t="n">
        <f si="0" t="shared"/>
        <v>-27.540650406504064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34.0</v>
      </c>
      <c r="E44" s="4" t="n">
        <v>20.0</v>
      </c>
      <c r="F44" s="5" t="n">
        <f si="0" t="shared"/>
        <v>70.0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205166.0</v>
      </c>
      <c r="E45" s="4" t="n">
        <v>204262.0</v>
      </c>
      <c r="F45" s="5" t="n">
        <f si="0" t="shared"/>
        <v>0.4425688576436146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518215.0</v>
      </c>
      <c r="E46" s="8" t="n">
        <f>E44+E43+E40+E36+E23+E16+E45</f>
        <v>516512.0</v>
      </c>
      <c r="F46" s="5" t="n">
        <f si="0" t="shared"/>
        <v>0.32971160398983956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