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<sst xmlns="http://schemas.openxmlformats.org/spreadsheetml/2006/main" count="98" uniqueCount="56">
  <si>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</si>
  <si>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</si>
  <si>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</si>
  <si>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</si>
  <si>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</si>
  <si>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</si>
  <si>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</si>
  <si>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</si>
  <si>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</si>
  <si>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</si>
  <si>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</si>
  <si>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</si>
  <si>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</si>
  <si>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</si>
  <si>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</si>
  <si>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</si>
  <si>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</si>
  <si>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</si>
  <si>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</si>
  <si>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</si>
  <si>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</si>
  <si>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</si>
  <si>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</si>
  <si>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</si>
  <si>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</si>
  <si>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</si>
  <si>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</si>
  <si>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</si>
  <si>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</si>
  <si>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</si>
  <si>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</si>
  <si>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</si>
  <si>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</si>
  <si>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</si>
  <si>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</si>
  <si>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</si>
  <si>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</si>
  <si>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</si>
  <si>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</si>
  <si>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</si>
  <si>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</si>
  <si>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</si>
  <si>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</si>
  <si>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</si>
  <si>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</si>
  <si>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</si>
  <si>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</si>
  <si>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</si>
  <si>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</si>
  <si>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</si>
  <si>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</si>
  <si>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</si>
  <si>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</si>
  <si>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100年4月來臺旅客人次及成長率－按國籍分
Table 1-3 Visitor Arrivals by Nationality,
 April, 2011</t>
  </si>
  <si>
    <t>100年4月
Apr.., 2011</t>
  </si>
  <si>
    <t>99年4月
Apr..,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</si>
</sst>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87297.0</v>
      </c>
      <c r="E3" s="4" t="n">
        <v>80443.0</v>
      </c>
      <c r="F3" s="5" t="n">
        <f>IF(E3=0,"-",(D3-E3)/E3*100)</f>
        <v>8.52031873500491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18906.0</v>
      </c>
      <c r="E4" s="4" t="n">
        <v>16266.0</v>
      </c>
      <c r="F4" s="5" t="n">
        <f ref="F4:F46" si="0" t="shared">IF(E4=0,"-",(D4-E4)/E4*100)</f>
        <v>16.230173367760976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2420.0</v>
      </c>
      <c r="E5" s="4" t="n">
        <v>2487.0</v>
      </c>
      <c r="F5" s="5" t="n">
        <f si="0" t="shared"/>
        <v>-2.6940088459991958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1282.0</v>
      </c>
      <c r="E6" s="4" t="n">
        <v>1515.0</v>
      </c>
      <c r="F6" s="5" t="n">
        <f si="0" t="shared"/>
        <v>-15.37953795379538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27703.0</v>
      </c>
      <c r="E7" s="4" t="n">
        <v>26017.0</v>
      </c>
      <c r="F7" s="5" t="n">
        <f si="0" t="shared"/>
        <v>6.480378214244532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21083.0</v>
      </c>
      <c r="E8" s="4" t="n">
        <v>17309.0</v>
      </c>
      <c r="F8" s="5" t="n">
        <f si="0" t="shared"/>
        <v>21.803685943728695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11433.0</v>
      </c>
      <c r="E9" s="4" t="n">
        <v>9857.0</v>
      </c>
      <c r="F9" s="5" t="n">
        <f si="0" t="shared"/>
        <v>15.988637516485745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9685.0</v>
      </c>
      <c r="E10" s="4" t="n">
        <v>8801.0</v>
      </c>
      <c r="F10" s="5" t="n">
        <f si="0" t="shared"/>
        <v>10.044313146233383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11503.0</v>
      </c>
      <c r="E11" s="4" t="n">
        <v>11438.0</v>
      </c>
      <c r="F11" s="5" t="n">
        <f si="0" t="shared"/>
        <v>0.56828116803637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8214.0</v>
      </c>
      <c r="E12" s="4" t="n">
        <v>7226.0</v>
      </c>
      <c r="F12" s="5" t="n">
        <f si="0" t="shared"/>
        <v>13.672848048712982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587.0</v>
      </c>
      <c r="E13" s="4" t="n">
        <f>E14-E7-E8-E9-E10-E11-E12</f>
        <v>457.0</v>
      </c>
      <c r="F13" s="5" t="n">
        <f si="0" t="shared"/>
        <v>28.44638949671772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90208.0</v>
      </c>
      <c r="E14" s="4" t="n">
        <v>81105.0</v>
      </c>
      <c r="F14" s="5" t="n">
        <f si="0" t="shared"/>
        <v>11.223722335244437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574.0</v>
      </c>
      <c r="E15" s="4" t="n">
        <f>E16-E3-E4-E5-E6-E14</f>
        <v>680.0</v>
      </c>
      <c r="F15" s="5" t="n">
        <f si="0" t="shared"/>
        <v>-15.588235294117647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200687.0</v>
      </c>
      <c r="E16" s="4" t="n">
        <v>182496.0</v>
      </c>
      <c r="F16" s="5" t="n">
        <f si="0" t="shared"/>
        <v>9.967889707171663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8153.0</v>
      </c>
      <c r="E17" s="4" t="n">
        <v>8561.0</v>
      </c>
      <c r="F17" s="5" t="n">
        <f si="0" t="shared"/>
        <v>-4.765798388038781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37050.0</v>
      </c>
      <c r="E18" s="4" t="n">
        <v>36788.0</v>
      </c>
      <c r="F18" s="5" t="n">
        <f si="0" t="shared"/>
        <v>0.7121887572034359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223.0</v>
      </c>
      <c r="E19" s="4" t="n">
        <v>256.0</v>
      </c>
      <c r="F19" s="5" t="n">
        <f si="0" t="shared"/>
        <v>-12.890625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411.0</v>
      </c>
      <c r="E20" s="4" t="n">
        <v>605.0</v>
      </c>
      <c r="F20" s="5" t="n">
        <f si="0" t="shared"/>
        <v>-32.06611570247934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89.0</v>
      </c>
      <c r="E21" s="4" t="n">
        <v>91.0</v>
      </c>
      <c r="F21" s="5" t="n">
        <f si="0" t="shared"/>
        <v>-2.197802197802198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652.0</v>
      </c>
      <c r="E22" s="4" t="n">
        <f>E23-E17-E18-E19-E20-E21</f>
        <v>697.0</v>
      </c>
      <c r="F22" s="5" t="n">
        <f>IF(E22=0,"-",(D22-E22)/E22*100)</f>
        <v>-6.456241032998565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46578.0</v>
      </c>
      <c r="E23" s="4" t="n">
        <v>46998.0</v>
      </c>
      <c r="F23" s="5" t="n">
        <f si="0" t="shared"/>
        <v>-0.8936550491510277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454.0</v>
      </c>
      <c r="E24" s="4" t="n">
        <v>407.0</v>
      </c>
      <c r="F24" s="5" t="n">
        <f si="0" t="shared"/>
        <v>11.547911547911548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3056.0</v>
      </c>
      <c r="E25" s="4" t="n">
        <v>3152.0</v>
      </c>
      <c r="F25" s="5" t="n">
        <f si="0" t="shared"/>
        <v>-3.0456852791878175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4218.0</v>
      </c>
      <c r="E26" s="4" t="n">
        <v>4265.0</v>
      </c>
      <c r="F26" s="5" t="n">
        <f si="0" t="shared"/>
        <v>-1.1019929660023446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1075.0</v>
      </c>
      <c r="E27" s="4" t="n">
        <v>1160.0</v>
      </c>
      <c r="F27" s="5" t="n">
        <f si="0" t="shared"/>
        <v>-7.327586206896551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1350.0</v>
      </c>
      <c r="E28" s="4" t="n">
        <v>1173.0</v>
      </c>
      <c r="F28" s="5" t="n">
        <f si="0" t="shared"/>
        <v>15.089514066496163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684.0</v>
      </c>
      <c r="E29" s="4" t="n">
        <v>655.0</v>
      </c>
      <c r="F29" s="5" t="n">
        <f si="0" t="shared"/>
        <v>4.427480916030534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570.0</v>
      </c>
      <c r="E30" s="4" t="n">
        <v>499.0</v>
      </c>
      <c r="F30" s="5" t="n">
        <f si="0" t="shared"/>
        <v>14.228456913827655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7174.0</v>
      </c>
      <c r="E31" s="4" t="n">
        <v>7619.0</v>
      </c>
      <c r="F31" s="5" t="n">
        <f si="0" t="shared"/>
        <v>-5.840661504134401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613.0</v>
      </c>
      <c r="E32" s="4" t="n">
        <v>555.0</v>
      </c>
      <c r="F32" s="5" t="n">
        <f si="0" t="shared"/>
        <v>10.45045045045045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117.0</v>
      </c>
      <c r="E33" s="4" t="n">
        <v>146.0</v>
      </c>
      <c r="F33" s="5" t="n">
        <f si="0" t="shared"/>
        <v>-19.863013698630137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752.0</v>
      </c>
      <c r="E34" s="4" t="n">
        <v>615.0</v>
      </c>
      <c r="F34" s="5" t="n">
        <f si="0" t="shared"/>
        <v>22.276422764227643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4757.0</v>
      </c>
      <c r="E35" s="4" t="n">
        <f>E36-E24-E25-E26-E27-E28-E29-E30-E31-E32-E33-E34</f>
        <v>4256.0</v>
      </c>
      <c r="F35" s="5" t="n">
        <f si="0" t="shared"/>
        <v>11.771616541353383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24820.0</v>
      </c>
      <c r="E36" s="4" t="n">
        <v>24502.0</v>
      </c>
      <c r="F36" s="5" t="n">
        <f si="0" t="shared"/>
        <v>1.2978532364704922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7110.0</v>
      </c>
      <c r="E37" s="4" t="n">
        <v>6787.0</v>
      </c>
      <c r="F37" s="5" t="n">
        <f si="0" t="shared"/>
        <v>4.759098276116104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1142.0</v>
      </c>
      <c r="E38" s="4" t="n">
        <v>1042.0</v>
      </c>
      <c r="F38" s="5" t="n">
        <f si="0" t="shared"/>
        <v>9.596928982725528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67.0</v>
      </c>
      <c r="E39" s="4" t="n">
        <f>E40-E37-E38</f>
        <v>72.0</v>
      </c>
      <c r="F39" s="5" t="n">
        <f si="0" t="shared"/>
        <v>-6.944444444444445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8319.0</v>
      </c>
      <c r="E40" s="4" t="n">
        <v>7901.0</v>
      </c>
      <c r="F40" s="5" t="n">
        <f si="0" t="shared"/>
        <v>5.290469560815087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387.0</v>
      </c>
      <c r="E41" s="4" t="n">
        <v>422.0</v>
      </c>
      <c r="F41" s="5" t="n">
        <f si="0" t="shared"/>
        <v>-8.293838862559241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449.0</v>
      </c>
      <c r="E42" s="4" t="n">
        <f>E43-E41</f>
        <v>539.0</v>
      </c>
      <c r="F42" s="5" t="n">
        <f si="0" t="shared"/>
        <v>-16.697588126159555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836.0</v>
      </c>
      <c r="E43" s="4" t="n">
        <v>961.0</v>
      </c>
      <c r="F43" s="5" t="n">
        <f si="0" t="shared"/>
        <v>-13.007284079084286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36.0</v>
      </c>
      <c r="E44" s="4" t="n">
        <v>27.0</v>
      </c>
      <c r="F44" s="5" t="n">
        <f si="0" t="shared"/>
        <v>33.33333333333333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268882.0</v>
      </c>
      <c r="E45" s="4" t="n">
        <v>243515.0</v>
      </c>
      <c r="F45" s="5" t="n">
        <f si="0" t="shared"/>
        <v>10.417017432191034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550158.0</v>
      </c>
      <c r="E46" s="8" t="n">
        <f>E44+E43+E40+E36+E23+E16+E45</f>
        <v>506400.0</v>
      </c>
      <c r="F46" s="5" t="n">
        <f si="0" t="shared"/>
        <v>8.640995260663507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