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<sst xmlns="http://schemas.openxmlformats.org/spreadsheetml/2006/main" count="98" uniqueCount="56">
  <si>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</si>
  <si>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</si>
  <si>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</si>
  <si>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</si>
  <si>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</si>
  <si>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</si>
  <si>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</si>
  <si>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</si>
  <si>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</si>
  <si>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</si>
  <si>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</si>
  <si>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</si>
  <si>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</si>
  <si>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</si>
  <si>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</si>
  <si>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</si>
  <si>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</si>
  <si>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</si>
  <si>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</si>
  <si>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</si>
  <si>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</si>
  <si>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</si>
  <si>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</si>
  <si>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</si>
  <si>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</si>
  <si>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</si>
  <si>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</si>
  <si>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</si>
  <si>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</si>
  <si>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</si>
  <si>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</si>
  <si>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</si>
  <si>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</si>
  <si>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</si>
  <si>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</si>
  <si>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</si>
  <si>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</si>
  <si>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</si>
  <si>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</si>
  <si>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</si>
  <si>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</si>
  <si>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</si>
  <si>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</si>
  <si>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</si>
  <si>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</si>
  <si>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</si>
  <si>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</si>
  <si>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</si>
  <si>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</si>
  <si>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</si>
  <si>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</si>
  <si>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</si>
  <si>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</si>
  <si>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100年5月來臺旅客人次及成長率－按國籍分
Table 1-3 Visitor Arrivals by Nationality,
 May, 2011</t>
  </si>
  <si>
    <t>100年5月
May.., 2011</t>
  </si>
  <si>
    <t>99年5月
May..,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</si>
</sst>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88716.0</v>
      </c>
      <c r="E3" s="4" t="n">
        <v>86866.0</v>
      </c>
      <c r="F3" s="5" t="n">
        <f>IF(E3=0,"-",(D3-E3)/E3*100)</f>
        <v>2.129717035433887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20590.0</v>
      </c>
      <c r="E4" s="4" t="n">
        <v>19943.0</v>
      </c>
      <c r="F4" s="5" t="n">
        <f ref="F4:F46" si="0" t="shared">IF(E4=0,"-",(D4-E4)/E4*100)</f>
        <v>3.244246101388958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2655.0</v>
      </c>
      <c r="E5" s="4" t="n">
        <v>3568.0</v>
      </c>
      <c r="F5" s="5" t="n">
        <f si="0" t="shared"/>
        <v>-25.588565022421523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1459.0</v>
      </c>
      <c r="E6" s="4" t="n">
        <v>1366.0</v>
      </c>
      <c r="F6" s="5" t="n">
        <f si="0" t="shared"/>
        <v>6.808199121522694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25876.0</v>
      </c>
      <c r="E7" s="4" t="n">
        <v>24113.0</v>
      </c>
      <c r="F7" s="5" t="n">
        <f si="0" t="shared"/>
        <v>7.311408783643677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19950.0</v>
      </c>
      <c r="E8" s="4" t="n">
        <v>21065.0</v>
      </c>
      <c r="F8" s="5" t="n">
        <f si="0" t="shared"/>
        <v>-5.293140280085449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11367.0</v>
      </c>
      <c r="E9" s="4" t="n">
        <v>11051.0</v>
      </c>
      <c r="F9" s="5" t="n">
        <f si="0" t="shared"/>
        <v>2.859469731246041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9742.0</v>
      </c>
      <c r="E10" s="4" t="n">
        <v>8783.0</v>
      </c>
      <c r="F10" s="5" t="n">
        <f si="0" t="shared"/>
        <v>10.918820448593875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8207.0</v>
      </c>
      <c r="E11" s="4" t="n">
        <v>7109.0</v>
      </c>
      <c r="F11" s="5" t="n">
        <f si="0" t="shared"/>
        <v>15.445210296806863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8836.0</v>
      </c>
      <c r="E12" s="4" t="n">
        <v>7076.0</v>
      </c>
      <c r="F12" s="5" t="n">
        <f si="0" t="shared"/>
        <v>24.8728094968909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447.0</v>
      </c>
      <c r="E13" s="4" t="n">
        <f>E14-E7-E8-E9-E10-E11-E12</f>
        <v>453.0</v>
      </c>
      <c r="F13" s="5" t="n">
        <f si="0" t="shared"/>
        <v>-1.3245033112582782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84425.0</v>
      </c>
      <c r="E14" s="4" t="n">
        <v>79650.0</v>
      </c>
      <c r="F14" s="5" t="n">
        <f si="0" t="shared"/>
        <v>5.994978028876334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581.0</v>
      </c>
      <c r="E15" s="4" t="n">
        <f>E16-E3-E4-E5-E6-E14</f>
        <v>534.0</v>
      </c>
      <c r="F15" s="5" t="n">
        <f si="0" t="shared"/>
        <v>8.801498127340825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198426.0</v>
      </c>
      <c r="E16" s="4" t="n">
        <v>191927.0</v>
      </c>
      <c r="F16" s="5" t="n">
        <f si="0" t="shared"/>
        <v>3.3861832884377914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6794.0</v>
      </c>
      <c r="E17" s="4" t="n">
        <v>7476.0</v>
      </c>
      <c r="F17" s="5" t="n">
        <f si="0" t="shared"/>
        <v>-9.122525414660245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35566.0</v>
      </c>
      <c r="E18" s="4" t="n">
        <v>36252.0</v>
      </c>
      <c r="F18" s="5" t="n">
        <f si="0" t="shared"/>
        <v>-1.892309389826768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220.0</v>
      </c>
      <c r="E19" s="4" t="n">
        <v>297.0</v>
      </c>
      <c r="F19" s="5" t="n">
        <f si="0" t="shared"/>
        <v>-25.925925925925924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521.0</v>
      </c>
      <c r="E20" s="4" t="n">
        <v>436.0</v>
      </c>
      <c r="F20" s="5" t="n">
        <f si="0" t="shared"/>
        <v>19.495412844036696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133.0</v>
      </c>
      <c r="E21" s="4" t="n">
        <v>94.0</v>
      </c>
      <c r="F21" s="5" t="n">
        <f si="0" t="shared"/>
        <v>41.48936170212766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623.0</v>
      </c>
      <c r="E22" s="4" t="n">
        <f>E23-E17-E18-E19-E20-E21</f>
        <v>543.0</v>
      </c>
      <c r="F22" s="5" t="n">
        <f>IF(E22=0,"-",(D22-E22)/E22*100)</f>
        <v>14.732965009208105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43857.0</v>
      </c>
      <c r="E23" s="4" t="n">
        <v>45098.0</v>
      </c>
      <c r="F23" s="5" t="n">
        <f si="0" t="shared"/>
        <v>-2.751785001552175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405.0</v>
      </c>
      <c r="E24" s="4" t="n">
        <v>359.0</v>
      </c>
      <c r="F24" s="5" t="n">
        <f si="0" t="shared"/>
        <v>12.813370473537605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3058.0</v>
      </c>
      <c r="E25" s="4" t="n">
        <v>2838.0</v>
      </c>
      <c r="F25" s="5" t="n">
        <f si="0" t="shared"/>
        <v>7.751937984496124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4322.0</v>
      </c>
      <c r="E26" s="4" t="n">
        <v>3826.0</v>
      </c>
      <c r="F26" s="5" t="n">
        <f si="0" t="shared"/>
        <v>12.963930998431783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1295.0</v>
      </c>
      <c r="E27" s="4" t="n">
        <v>1292.0</v>
      </c>
      <c r="F27" s="5" t="n">
        <f si="0" t="shared"/>
        <v>0.23219814241486067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1275.0</v>
      </c>
      <c r="E28" s="4" t="n">
        <v>1261.0</v>
      </c>
      <c r="F28" s="5" t="n">
        <f si="0" t="shared"/>
        <v>1.1102299762093577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631.0</v>
      </c>
      <c r="E29" s="4" t="n">
        <v>553.0</v>
      </c>
      <c r="F29" s="5" t="n">
        <f si="0" t="shared"/>
        <v>14.10488245931284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581.0</v>
      </c>
      <c r="E30" s="4" t="n">
        <v>564.0</v>
      </c>
      <c r="F30" s="5" t="n">
        <f si="0" t="shared"/>
        <v>3.0141843971631204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5497.0</v>
      </c>
      <c r="E31" s="4" t="n">
        <v>6067.0</v>
      </c>
      <c r="F31" s="5" t="n">
        <f si="0" t="shared"/>
        <v>-9.395088181968024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528.0</v>
      </c>
      <c r="E32" s="4" t="n">
        <v>387.0</v>
      </c>
      <c r="F32" s="5" t="n">
        <f si="0" t="shared"/>
        <v>36.434108527131784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122.0</v>
      </c>
      <c r="E33" s="4" t="n">
        <v>166.0</v>
      </c>
      <c r="F33" s="5" t="n">
        <f si="0" t="shared"/>
        <v>-26.506024096385545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649.0</v>
      </c>
      <c r="E34" s="4" t="n">
        <v>659.0</v>
      </c>
      <c r="F34" s="5" t="n">
        <f si="0" t="shared"/>
        <v>-1.5174506828528074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4188.0</v>
      </c>
      <c r="E35" s="4" t="n">
        <f>E36-E24-E25-E26-E27-E28-E29-E30-E31-E32-E33-E34</f>
        <v>3809.0</v>
      </c>
      <c r="F35" s="5" t="n">
        <f si="0" t="shared"/>
        <v>9.95011814124442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22551.0</v>
      </c>
      <c r="E36" s="4" t="n">
        <v>21781.0</v>
      </c>
      <c r="F36" s="5" t="n">
        <f si="0" t="shared"/>
        <v>3.5351912217069925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4635.0</v>
      </c>
      <c r="E37" s="4" t="n">
        <v>5211.0</v>
      </c>
      <c r="F37" s="5" t="n">
        <f si="0" t="shared"/>
        <v>-11.053540587219343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930.0</v>
      </c>
      <c r="E38" s="4" t="n">
        <v>974.0</v>
      </c>
      <c r="F38" s="5" t="n">
        <f si="0" t="shared"/>
        <v>-4.517453798767967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93.0</v>
      </c>
      <c r="E39" s="4" t="n">
        <f>E40-E37-E38</f>
        <v>53.0</v>
      </c>
      <c r="F39" s="5" t="n">
        <f si="0" t="shared"/>
        <v>75.47169811320755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5658.0</v>
      </c>
      <c r="E40" s="4" t="n">
        <v>6238.0</v>
      </c>
      <c r="F40" s="5" t="n">
        <f si="0" t="shared"/>
        <v>-9.297851875601154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355.0</v>
      </c>
      <c r="E41" s="4" t="n">
        <v>292.0</v>
      </c>
      <c r="F41" s="5" t="n">
        <f si="0" t="shared"/>
        <v>21.575342465753426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412.0</v>
      </c>
      <c r="E42" s="4" t="n">
        <f>E43-E41</f>
        <v>358.0</v>
      </c>
      <c r="F42" s="5" t="n">
        <f si="0" t="shared"/>
        <v>15.083798882681565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767.0</v>
      </c>
      <c r="E43" s="4" t="n">
        <v>650.0</v>
      </c>
      <c r="F43" s="5" t="n">
        <f si="0" t="shared"/>
        <v>18.0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21.0</v>
      </c>
      <c r="E44" s="4" t="n">
        <v>11.0</v>
      </c>
      <c r="F44" s="5" t="n">
        <f si="0" t="shared"/>
        <v>90.9090909090909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199191.0</v>
      </c>
      <c r="E45" s="4" t="n">
        <v>240151.0</v>
      </c>
      <c r="F45" s="5" t="n">
        <f si="0" t="shared"/>
        <v>-17.055935640492855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470471.0</v>
      </c>
      <c r="E46" s="8" t="n">
        <f>E44+E43+E40+E36+E23+E16+E45</f>
        <v>505856.0</v>
      </c>
      <c r="F46" s="5" t="n">
        <f si="0" t="shared"/>
        <v>-6.995073696862349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