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<sst xmlns="http://schemas.openxmlformats.org/spreadsheetml/2006/main" count="98" uniqueCount="56">
  <si>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</si>
  <si>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</si>
  <si>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</si>
  <si>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</si>
  <si>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</si>
  <si>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</si>
  <si>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</si>
  <si>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</si>
  <si>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</si>
  <si>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</si>
  <si>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</si>
  <si>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</si>
  <si>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</si>
  <si>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</si>
  <si>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</si>
  <si>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</si>
  <si>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</si>
  <si>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</si>
  <si>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</si>
  <si>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</si>
  <si>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</si>
  <si>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</si>
  <si>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</si>
  <si>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</si>
  <si>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</si>
  <si>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</si>
  <si>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</si>
  <si>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</si>
  <si>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</si>
  <si>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</si>
  <si>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</si>
  <si>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</si>
  <si>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</si>
  <si>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</si>
  <si>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</si>
  <si>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</si>
  <si>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</si>
  <si>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</si>
  <si>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</si>
  <si>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</si>
  <si>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</si>
  <si>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</si>
  <si>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</si>
  <si>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</si>
  <si>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</si>
  <si>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</si>
  <si>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</si>
  <si>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</si>
  <si>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</si>
  <si>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</si>
  <si>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</si>
  <si>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</si>
  <si>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</si>
  <si>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100年6月來臺旅客人次及成長率－按國籍分
Table 1-3 Visitor Arrivals by Nationality,
 June, 2011</t>
  </si>
  <si>
    <t>100年6月
Jun.., 2011</t>
  </si>
  <si>
    <t>99年6月
Jun..,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</si>
</sst>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91691.0</v>
      </c>
      <c r="E3" s="4" t="n">
        <v>83484.0</v>
      </c>
      <c r="F3" s="5" t="n">
        <f>IF(E3=0,"-",(D3-E3)/E3*100)</f>
        <v>9.830626227780174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20474.0</v>
      </c>
      <c r="E4" s="4" t="n">
        <v>17450.0</v>
      </c>
      <c r="F4" s="5" t="n">
        <f ref="F4:F46" si="0" t="shared">IF(E4=0,"-",(D4-E4)/E4*100)</f>
        <v>17.329512893982805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2354.0</v>
      </c>
      <c r="E5" s="4" t="n">
        <v>2508.0</v>
      </c>
      <c r="F5" s="5" t="n">
        <f si="0" t="shared"/>
        <v>-6.140350877192982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1184.0</v>
      </c>
      <c r="E6" s="4" t="n">
        <v>1169.0</v>
      </c>
      <c r="F6" s="5" t="n">
        <f si="0" t="shared"/>
        <v>1.2831479897348161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23035.0</v>
      </c>
      <c r="E7" s="4" t="n">
        <v>26215.0</v>
      </c>
      <c r="F7" s="5" t="n">
        <f si="0" t="shared"/>
        <v>-12.130459660499714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23526.0</v>
      </c>
      <c r="E8" s="4" t="n">
        <v>20007.0</v>
      </c>
      <c r="F8" s="5" t="n">
        <f si="0" t="shared"/>
        <v>17.58884390463338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14527.0</v>
      </c>
      <c r="E9" s="4" t="n">
        <v>12993.0</v>
      </c>
      <c r="F9" s="5" t="n">
        <f si="0" t="shared"/>
        <v>11.806357269298854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10195.0</v>
      </c>
      <c r="E10" s="4" t="n">
        <v>8276.0</v>
      </c>
      <c r="F10" s="5" t="n">
        <f si="0" t="shared"/>
        <v>23.18753020782987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8825.0</v>
      </c>
      <c r="E11" s="4" t="n">
        <v>8119.0</v>
      </c>
      <c r="F11" s="5" t="n">
        <f si="0" t="shared"/>
        <v>8.695652173913043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9393.0</v>
      </c>
      <c r="E12" s="4" t="n">
        <v>6570.0</v>
      </c>
      <c r="F12" s="5" t="n">
        <f si="0" t="shared"/>
        <v>42.96803652968036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467.0</v>
      </c>
      <c r="E13" s="4" t="n">
        <f>E14-E7-E8-E9-E10-E11-E12</f>
        <v>430.0</v>
      </c>
      <c r="F13" s="5" t="n">
        <f si="0" t="shared"/>
        <v>8.604651162790699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89968.0</v>
      </c>
      <c r="E14" s="4" t="n">
        <v>82610.0</v>
      </c>
      <c r="F14" s="5" t="n">
        <f si="0" t="shared"/>
        <v>8.906911996126377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570.0</v>
      </c>
      <c r="E15" s="4" t="n">
        <f>E16-E3-E4-E5-E6-E14</f>
        <v>560.0</v>
      </c>
      <c r="F15" s="5" t="n">
        <f si="0" t="shared"/>
        <v>1.7857142857142856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206241.0</v>
      </c>
      <c r="E16" s="4" t="n">
        <v>187781.0</v>
      </c>
      <c r="F16" s="5" t="n">
        <f si="0" t="shared"/>
        <v>9.830600539990735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6485.0</v>
      </c>
      <c r="E17" s="4" t="n">
        <v>6550.0</v>
      </c>
      <c r="F17" s="5" t="n">
        <f si="0" t="shared"/>
        <v>-0.9923664122137404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40130.0</v>
      </c>
      <c r="E18" s="4" t="n">
        <v>40214.0</v>
      </c>
      <c r="F18" s="5" t="n">
        <f si="0" t="shared"/>
        <v>-0.20888247873874768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152.0</v>
      </c>
      <c r="E19" s="4" t="n">
        <v>150.0</v>
      </c>
      <c r="F19" s="5" t="n">
        <f si="0" t="shared"/>
        <v>1.3333333333333335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319.0</v>
      </c>
      <c r="E20" s="4" t="n">
        <v>286.0</v>
      </c>
      <c r="F20" s="5" t="n">
        <f si="0" t="shared"/>
        <v>11.538461538461538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60.0</v>
      </c>
      <c r="E21" s="4" t="n">
        <v>108.0</v>
      </c>
      <c r="F21" s="5" t="n">
        <f si="0" t="shared"/>
        <v>-44.44444444444444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579.0</v>
      </c>
      <c r="E22" s="4" t="n">
        <f>E23-E17-E18-E19-E20-E21</f>
        <v>665.0</v>
      </c>
      <c r="F22" s="5" t="n">
        <f>IF(E22=0,"-",(D22-E22)/E22*100)</f>
        <v>-12.93233082706767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47725.0</v>
      </c>
      <c r="E23" s="4" t="n">
        <v>47973.0</v>
      </c>
      <c r="F23" s="5" t="n">
        <f si="0" t="shared"/>
        <v>-0.5169574552352365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428.0</v>
      </c>
      <c r="E24" s="4" t="n">
        <v>422.0</v>
      </c>
      <c r="F24" s="5" t="n">
        <f si="0" t="shared"/>
        <v>1.4218009478672986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2656.0</v>
      </c>
      <c r="E25" s="4" t="n">
        <v>2749.0</v>
      </c>
      <c r="F25" s="5" t="n">
        <f si="0" t="shared"/>
        <v>-3.3830483812295378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3156.0</v>
      </c>
      <c r="E26" s="4" t="n">
        <v>3525.0</v>
      </c>
      <c r="F26" s="5" t="n">
        <f si="0" t="shared"/>
        <v>-10.46808510638298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1097.0</v>
      </c>
      <c r="E27" s="4" t="n">
        <v>1154.0</v>
      </c>
      <c r="F27" s="5" t="n">
        <f si="0" t="shared"/>
        <v>-4.9393414211438476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1130.0</v>
      </c>
      <c r="E28" s="4" t="n">
        <v>1071.0</v>
      </c>
      <c r="F28" s="5" t="n">
        <f si="0" t="shared"/>
        <v>5.508870214752568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512.0</v>
      </c>
      <c r="E29" s="4" t="n">
        <v>491.0</v>
      </c>
      <c r="F29" s="5" t="n">
        <f si="0" t="shared"/>
        <v>4.276985743380855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527.0</v>
      </c>
      <c r="E30" s="4" t="n">
        <v>509.0</v>
      </c>
      <c r="F30" s="5" t="n">
        <f si="0" t="shared"/>
        <v>3.536345776031434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5909.0</v>
      </c>
      <c r="E31" s="4" t="n">
        <v>5829.0</v>
      </c>
      <c r="F31" s="5" t="n">
        <f si="0" t="shared"/>
        <v>1.372448104306056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410.0</v>
      </c>
      <c r="E32" s="4" t="n">
        <v>395.0</v>
      </c>
      <c r="F32" s="5" t="n">
        <f si="0" t="shared"/>
        <v>3.79746835443038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105.0</v>
      </c>
      <c r="E33" s="4" t="n">
        <v>140.0</v>
      </c>
      <c r="F33" s="5" t="n">
        <f si="0" t="shared"/>
        <v>-25.0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661.0</v>
      </c>
      <c r="E34" s="4" t="n">
        <v>623.0</v>
      </c>
      <c r="F34" s="5" t="n">
        <f si="0" t="shared"/>
        <v>6.099518459069021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4978.0</v>
      </c>
      <c r="E35" s="4" t="n">
        <f>E36-E24-E25-E26-E27-E28-E29-E30-E31-E32-E33-E34</f>
        <v>4583.0</v>
      </c>
      <c r="F35" s="5" t="n">
        <f si="0" t="shared"/>
        <v>8.618808640628409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21569.0</v>
      </c>
      <c r="E36" s="4" t="n">
        <v>21491.0</v>
      </c>
      <c r="F36" s="5" t="n">
        <f si="0" t="shared"/>
        <v>0.36294262714624725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5132.0</v>
      </c>
      <c r="E37" s="4" t="n">
        <v>5576.0</v>
      </c>
      <c r="F37" s="5" t="n">
        <f si="0" t="shared"/>
        <v>-7.962697274031563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937.0</v>
      </c>
      <c r="E38" s="4" t="n">
        <v>879.0</v>
      </c>
      <c r="F38" s="5" t="n">
        <f si="0" t="shared"/>
        <v>6.598407281001138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83.0</v>
      </c>
      <c r="E39" s="4" t="n">
        <f>E40-E37-E38</f>
        <v>77.0</v>
      </c>
      <c r="F39" s="5" t="n">
        <f si="0" t="shared"/>
        <v>7.792207792207792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6152.0</v>
      </c>
      <c r="E40" s="4" t="n">
        <v>6532.0</v>
      </c>
      <c r="F40" s="5" t="n">
        <f si="0" t="shared"/>
        <v>-5.817513778322106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289.0</v>
      </c>
      <c r="E41" s="4" t="n">
        <v>304.0</v>
      </c>
      <c r="F41" s="5" t="n">
        <f si="0" t="shared"/>
        <v>-4.934210526315789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379.0</v>
      </c>
      <c r="E42" s="4" t="n">
        <f>E43-E41</f>
        <v>359.0</v>
      </c>
      <c r="F42" s="5" t="n">
        <f si="0" t="shared"/>
        <v>5.571030640668524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668.0</v>
      </c>
      <c r="E43" s="4" t="n">
        <v>663.0</v>
      </c>
      <c r="F43" s="5" t="n">
        <f si="0" t="shared"/>
        <v>0.7541478129713424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23.0</v>
      </c>
      <c r="E44" s="4" t="n">
        <v>16.0</v>
      </c>
      <c r="F44" s="5" t="n">
        <f si="0" t="shared"/>
        <v>43.75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180262.0</v>
      </c>
      <c r="E45" s="4" t="n">
        <v>205991.0</v>
      </c>
      <c r="F45" s="5" t="n">
        <f si="0" t="shared"/>
        <v>-12.490351520212048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462640.0</v>
      </c>
      <c r="E46" s="8" t="n">
        <f>E44+E43+E40+E36+E23+E16+E45</f>
        <v>470447.0</v>
      </c>
      <c r="F46" s="5" t="n">
        <f si="0" t="shared"/>
        <v>-1.6594855531016246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