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<sst xmlns="http://schemas.openxmlformats.org/spreadsheetml/2006/main" count="98" uniqueCount="56">
  <si>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</si>
  <si>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</si>
  <si>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</si>
  <si>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</si>
  <si>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</si>
  <si>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</si>
  <si>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</si>
  <si>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</si>
  <si>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</si>
  <si>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</si>
  <si>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</si>
  <si>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</si>
  <si>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</si>
  <si>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</si>
  <si>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</si>
  <si>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</si>
  <si>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</si>
  <si>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</si>
  <si>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</si>
  <si>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</si>
  <si>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</si>
  <si>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</si>
  <si>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</si>
  <si>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</si>
  <si>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</si>
  <si>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</si>
  <si>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</si>
  <si>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</si>
  <si>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</si>
  <si>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</si>
  <si>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</si>
  <si>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</si>
  <si>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</si>
  <si>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</si>
  <si>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</si>
  <si>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</si>
  <si>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</si>
  <si>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</si>
  <si>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</si>
  <si>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</si>
  <si>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</si>
  <si>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</si>
  <si>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</si>
  <si>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</si>
  <si>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</si>
  <si>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</si>
  <si>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</si>
  <si>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</si>
  <si>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</si>
  <si>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</si>
  <si>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</si>
  <si>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</si>
  <si>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</si>
  <si>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100年8月來臺旅客人次及成長率－按國籍分
Table 1-3 Visitor Arrivals by Nationality,
 August, 2011</t>
  </si>
  <si>
    <t>100年8月
Aug.., 2011</t>
  </si>
  <si>
    <t>99年8月
Aug..,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</si>
</sst>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118041.0</v>
      </c>
      <c r="E3" s="4" t="n">
        <v>92367.0</v>
      </c>
      <c r="F3" s="5" t="n">
        <f>IF(E3=0,"-",(D3-E3)/E3*100)</f>
        <v>27.795641300464453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21707.0</v>
      </c>
      <c r="E4" s="4" t="n">
        <v>20390.0</v>
      </c>
      <c r="F4" s="5" t="n">
        <f ref="F4:F46" si="0" t="shared">IF(E4=0,"-",(D4-E4)/E4*100)</f>
        <v>6.459048553212359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2390.0</v>
      </c>
      <c r="E5" s="4" t="n">
        <v>2331.0</v>
      </c>
      <c r="F5" s="5" t="n">
        <f si="0" t="shared"/>
        <v>2.531102531102531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937.0</v>
      </c>
      <c r="E6" s="4" t="n">
        <v>926.0</v>
      </c>
      <c r="F6" s="5" t="n">
        <f si="0" t="shared"/>
        <v>1.187904967602592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24673.0</v>
      </c>
      <c r="E7" s="4" t="n">
        <v>17872.0</v>
      </c>
      <c r="F7" s="5" t="n">
        <f si="0" t="shared"/>
        <v>38.05393912264996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14875.0</v>
      </c>
      <c r="E8" s="4" t="n">
        <v>11847.0</v>
      </c>
      <c r="F8" s="5" t="n">
        <f si="0" t="shared"/>
        <v>25.559213302945892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17689.0</v>
      </c>
      <c r="E9" s="4" t="n">
        <v>10707.0</v>
      </c>
      <c r="F9" s="5" t="n">
        <f si="0" t="shared"/>
        <v>65.20967591295414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8178.0</v>
      </c>
      <c r="E10" s="4" t="n">
        <v>7150.0</v>
      </c>
      <c r="F10" s="5" t="n">
        <f si="0" t="shared"/>
        <v>14.377622377622378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7887.0</v>
      </c>
      <c r="E11" s="4" t="n">
        <v>7351.0</v>
      </c>
      <c r="F11" s="5" t="n">
        <f si="0" t="shared"/>
        <v>7.291524962590124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8622.0</v>
      </c>
      <c r="E12" s="4" t="n">
        <v>7313.0</v>
      </c>
      <c r="F12" s="5" t="n">
        <f si="0" t="shared"/>
        <v>17.89963079447559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696.0</v>
      </c>
      <c r="E13" s="4" t="n">
        <f>E14-E7-E8-E9-E10-E11-E12</f>
        <v>510.0</v>
      </c>
      <c r="F13" s="5" t="n">
        <f si="0" t="shared"/>
        <v>36.470588235294116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82620.0</v>
      </c>
      <c r="E14" s="4" t="n">
        <v>62750.0</v>
      </c>
      <c r="F14" s="5" t="n">
        <f si="0" t="shared"/>
        <v>31.665338645418327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602.0</v>
      </c>
      <c r="E15" s="4" t="n">
        <f>E16-E3-E4-E5-E6-E14</f>
        <v>529.0</v>
      </c>
      <c r="F15" s="5" t="n">
        <f si="0" t="shared"/>
        <v>13.799621928166353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226297.0</v>
      </c>
      <c r="E16" s="4" t="n">
        <v>179293.0</v>
      </c>
      <c r="F16" s="5" t="n">
        <f si="0" t="shared"/>
        <v>26.21630515413318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7409.0</v>
      </c>
      <c r="E17" s="4" t="n">
        <v>7812.0</v>
      </c>
      <c r="F17" s="5" t="n">
        <f si="0" t="shared"/>
        <v>-5.158730158730158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32542.0</v>
      </c>
      <c r="E18" s="4" t="n">
        <v>33009.0</v>
      </c>
      <c r="F18" s="5" t="n">
        <f si="0" t="shared"/>
        <v>-1.4147656699687963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213.0</v>
      </c>
      <c r="E19" s="4" t="n">
        <v>208.0</v>
      </c>
      <c r="F19" s="5" t="n">
        <f si="0" t="shared"/>
        <v>2.403846153846154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311.0</v>
      </c>
      <c r="E20" s="4" t="n">
        <v>348.0</v>
      </c>
      <c r="F20" s="5" t="n">
        <f si="0" t="shared"/>
        <v>-10.632183908045976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48.0</v>
      </c>
      <c r="E21" s="4" t="n">
        <v>48.0</v>
      </c>
      <c r="F21" s="5" t="n">
        <f si="0" t="shared"/>
        <v>0.0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1026.0</v>
      </c>
      <c r="E22" s="4" t="n">
        <f>E23-E17-E18-E19-E20-E21</f>
        <v>824.0</v>
      </c>
      <c r="F22" s="5" t="n">
        <f>IF(E22=0,"-",(D22-E22)/E22*100)</f>
        <v>24.514563106796118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41549.0</v>
      </c>
      <c r="E23" s="4" t="n">
        <v>42249.0</v>
      </c>
      <c r="F23" s="5" t="n">
        <f si="0" t="shared"/>
        <v>-1.6568439489692062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353.0</v>
      </c>
      <c r="E24" s="4" t="n">
        <v>353.0</v>
      </c>
      <c r="F24" s="5" t="n">
        <f si="0" t="shared"/>
        <v>0.0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2830.0</v>
      </c>
      <c r="E25" s="4" t="n">
        <v>2642.0</v>
      </c>
      <c r="F25" s="5" t="n">
        <f si="0" t="shared"/>
        <v>7.115821347464042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3738.0</v>
      </c>
      <c r="E26" s="4" t="n">
        <v>3601.0</v>
      </c>
      <c r="F26" s="5" t="n">
        <f si="0" t="shared"/>
        <v>3.804498750347126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929.0</v>
      </c>
      <c r="E27" s="4" t="n">
        <v>956.0</v>
      </c>
      <c r="F27" s="5" t="n">
        <f si="0" t="shared"/>
        <v>-2.8242677824267783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1401.0</v>
      </c>
      <c r="E28" s="4" t="n">
        <v>1354.0</v>
      </c>
      <c r="F28" s="5" t="n">
        <f si="0" t="shared"/>
        <v>3.471196454948301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519.0</v>
      </c>
      <c r="E29" s="4" t="n">
        <v>503.0</v>
      </c>
      <c r="F29" s="5" t="n">
        <f si="0" t="shared"/>
        <v>3.180914512922465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542.0</v>
      </c>
      <c r="E30" s="4" t="n">
        <v>495.0</v>
      </c>
      <c r="F30" s="5" t="n">
        <f si="0" t="shared"/>
        <v>9.494949494949495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6338.0</v>
      </c>
      <c r="E31" s="4" t="n">
        <v>6626.0</v>
      </c>
      <c r="F31" s="5" t="n">
        <f si="0" t="shared"/>
        <v>-4.3465137337760344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565.0</v>
      </c>
      <c r="E32" s="4" t="n">
        <v>488.0</v>
      </c>
      <c r="F32" s="5" t="n">
        <f si="0" t="shared"/>
        <v>15.778688524590164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77.0</v>
      </c>
      <c r="E33" s="4" t="n">
        <v>122.0</v>
      </c>
      <c r="F33" s="5" t="n">
        <f si="0" t="shared"/>
        <v>-36.885245901639344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508.0</v>
      </c>
      <c r="E34" s="4" t="n">
        <v>484.0</v>
      </c>
      <c r="F34" s="5" t="n">
        <f si="0" t="shared"/>
        <v>4.958677685950414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4871.0</v>
      </c>
      <c r="E35" s="4" t="n">
        <f>E36-E24-E25-E26-E27-E28-E29-E30-E31-E32-E33-E34</f>
        <v>5365.0</v>
      </c>
      <c r="F35" s="5" t="n">
        <f si="0" t="shared"/>
        <v>-9.207828518173345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22671.0</v>
      </c>
      <c r="E36" s="4" t="n">
        <v>22989.0</v>
      </c>
      <c r="F36" s="5" t="n">
        <f si="0" t="shared"/>
        <v>-1.3832702596894166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4563.0</v>
      </c>
      <c r="E37" s="4" t="n">
        <v>5131.0</v>
      </c>
      <c r="F37" s="5" t="n">
        <f si="0" t="shared"/>
        <v>-11.069966868056909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826.0</v>
      </c>
      <c r="E38" s="4" t="n">
        <v>861.0</v>
      </c>
      <c r="F38" s="5" t="n">
        <f si="0" t="shared"/>
        <v>-4.0650406504065035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105.0</v>
      </c>
      <c r="E39" s="4" t="n">
        <f>E40-E37-E38</f>
        <v>99.0</v>
      </c>
      <c r="F39" s="5" t="n">
        <f si="0" t="shared"/>
        <v>6.0606060606060606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5494.0</v>
      </c>
      <c r="E40" s="4" t="n">
        <v>6091.0</v>
      </c>
      <c r="F40" s="5" t="n">
        <f si="0" t="shared"/>
        <v>-9.801346248563455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509.0</v>
      </c>
      <c r="E41" s="4" t="n">
        <v>542.0</v>
      </c>
      <c r="F41" s="5" t="n">
        <f si="0" t="shared"/>
        <v>-6.088560885608856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421.0</v>
      </c>
      <c r="E42" s="4" t="n">
        <f>E43-E41</f>
        <v>383.0</v>
      </c>
      <c r="F42" s="5" t="n">
        <f si="0" t="shared"/>
        <v>9.921671018276761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930.0</v>
      </c>
      <c r="E43" s="4" t="n">
        <v>925.0</v>
      </c>
      <c r="F43" s="5" t="n">
        <f si="0" t="shared"/>
        <v>0.5405405405405406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15.0</v>
      </c>
      <c r="E44" s="4" t="n">
        <v>14.0</v>
      </c>
      <c r="F44" s="5" t="n">
        <f si="0" t="shared"/>
        <v>7.142857142857142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209942.0</v>
      </c>
      <c r="E45" s="4" t="n">
        <v>190674.0</v>
      </c>
      <c r="F45" s="5" t="n">
        <f si="0" t="shared"/>
        <v>10.105205743835027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506898.0</v>
      </c>
      <c r="E46" s="8" t="n">
        <f>E44+E43+E40+E36+E23+E16+E45</f>
        <v>442235.0</v>
      </c>
      <c r="F46" s="5" t="n">
        <f si="0" t="shared"/>
        <v>14.62186394111728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