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<sst xmlns="http://schemas.openxmlformats.org/spreadsheetml/2006/main" count="98" uniqueCount="56">
  <si>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</si>
  <si>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</si>
  <si>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</si>
  <si>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</si>
  <si>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</si>
  <si>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</si>
  <si>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</si>
  <si>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</si>
  <si>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</si>
  <si>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</si>
  <si>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</si>
  <si>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</si>
  <si>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</si>
  <si>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</si>
  <si>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</si>
  <si>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</si>
  <si>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</si>
  <si>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</si>
  <si>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</si>
  <si>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</si>
  <si>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</si>
  <si>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</si>
  <si>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</si>
  <si>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</si>
  <si>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</si>
  <si>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</si>
  <si>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</si>
  <si>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</si>
  <si>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</si>
  <si>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</si>
  <si>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</si>
  <si>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</si>
  <si>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</si>
  <si>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</si>
  <si>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</si>
  <si>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</si>
  <si>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</si>
  <si>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</si>
  <si>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</si>
  <si>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</si>
  <si>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</si>
  <si>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</si>
  <si>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</si>
  <si>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</si>
  <si>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</si>
  <si>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</si>
  <si>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</si>
  <si>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</si>
  <si>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</si>
  <si>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</si>
  <si>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</si>
  <si>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</si>
  <si>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</si>
  <si>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100年9月來臺旅客人次及成長率－按國籍分
Table 1-3 Visitor Arrivals by Nationality,
 September, 2011</t>
  </si>
  <si>
    <t>100年9月
Sep.., 2011</t>
  </si>
  <si>
    <t>99年9月
Sep..,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</si>
</sst>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123447.0</v>
      </c>
      <c r="E3" s="4" t="n">
        <v>93183.0</v>
      </c>
      <c r="F3" s="5" t="n">
        <f>IF(E3=0,"-",(D3-E3)/E3*100)</f>
        <v>32.478027107948876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18067.0</v>
      </c>
      <c r="E4" s="4" t="n">
        <v>18258.0</v>
      </c>
      <c r="F4" s="5" t="n">
        <f ref="F4:F46" si="0" t="shared">IF(E4=0,"-",(D4-E4)/E4*100)</f>
        <v>-1.0461167707306385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2413.0</v>
      </c>
      <c r="E5" s="4" t="n">
        <v>2311.0</v>
      </c>
      <c r="F5" s="5" t="n">
        <f si="0" t="shared"/>
        <v>4.41367373431415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1119.0</v>
      </c>
      <c r="E6" s="4" t="n">
        <v>770.0</v>
      </c>
      <c r="F6" s="5" t="n">
        <f si="0" t="shared"/>
        <v>45.324675324675326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23193.0</v>
      </c>
      <c r="E7" s="4" t="n">
        <v>27911.0</v>
      </c>
      <c r="F7" s="5" t="n">
        <f si="0" t="shared"/>
        <v>-16.90372971229981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17290.0</v>
      </c>
      <c r="E8" s="4" t="n">
        <v>13281.0</v>
      </c>
      <c r="F8" s="5" t="n">
        <f si="0" t="shared"/>
        <v>30.185979971387695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14521.0</v>
      </c>
      <c r="E9" s="4" t="n">
        <v>15326.0</v>
      </c>
      <c r="F9" s="5" t="n">
        <f si="0" t="shared"/>
        <v>-5.252512070990473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7924.0</v>
      </c>
      <c r="E10" s="4" t="n">
        <v>7131.0</v>
      </c>
      <c r="F10" s="5" t="n">
        <f si="0" t="shared"/>
        <v>11.120459963539474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7615.0</v>
      </c>
      <c r="E11" s="4" t="n">
        <v>7347.0</v>
      </c>
      <c r="F11" s="5" t="n">
        <f si="0" t="shared"/>
        <v>3.647747379882946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8021.0</v>
      </c>
      <c r="E12" s="4" t="n">
        <v>6933.0</v>
      </c>
      <c r="F12" s="5" t="n">
        <f si="0" t="shared"/>
        <v>15.69306216645031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736.0</v>
      </c>
      <c r="E13" s="4" t="n">
        <f>E14-E7-E8-E9-E10-E11-E12</f>
        <v>553.0</v>
      </c>
      <c r="F13" s="5" t="n">
        <f si="0" t="shared"/>
        <v>33.09222423146474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79300.0</v>
      </c>
      <c r="E14" s="4" t="n">
        <v>78482.0</v>
      </c>
      <c r="F14" s="5" t="n">
        <f si="0" t="shared"/>
        <v>1.0422772100609057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968.0</v>
      </c>
      <c r="E15" s="4" t="n">
        <f>E16-E3-E4-E5-E6-E14</f>
        <v>786.0</v>
      </c>
      <c r="F15" s="5" t="n">
        <f si="0" t="shared"/>
        <v>23.155216284987276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225314.0</v>
      </c>
      <c r="E16" s="4" t="n">
        <v>193790.0</v>
      </c>
      <c r="F16" s="5" t="n">
        <f si="0" t="shared"/>
        <v>16.267093245265492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5869.0</v>
      </c>
      <c r="E17" s="4" t="n">
        <v>6428.0</v>
      </c>
      <c r="F17" s="5" t="n">
        <f si="0" t="shared"/>
        <v>-8.696328562538893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29180.0</v>
      </c>
      <c r="E18" s="4" t="n">
        <v>29905.0</v>
      </c>
      <c r="F18" s="5" t="n">
        <f si="0" t="shared"/>
        <v>-2.424343755224879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157.0</v>
      </c>
      <c r="E19" s="4" t="n">
        <v>245.0</v>
      </c>
      <c r="F19" s="5" t="n">
        <f si="0" t="shared"/>
        <v>-35.91836734693877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257.0</v>
      </c>
      <c r="E20" s="4" t="n">
        <v>334.0</v>
      </c>
      <c r="F20" s="5" t="n">
        <f si="0" t="shared"/>
        <v>-23.053892215568865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64.0</v>
      </c>
      <c r="E21" s="4" t="n">
        <v>76.0</v>
      </c>
      <c r="F21" s="5" t="n">
        <f si="0" t="shared"/>
        <v>-15.789473684210526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810.0</v>
      </c>
      <c r="E22" s="4" t="n">
        <f>E23-E17-E18-E19-E20-E21</f>
        <v>918.0</v>
      </c>
      <c r="F22" s="5" t="n">
        <f>IF(E22=0,"-",(D22-E22)/E22*100)</f>
        <v>-11.76470588235294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36337.0</v>
      </c>
      <c r="E23" s="4" t="n">
        <v>37906.0</v>
      </c>
      <c r="F23" s="5" t="n">
        <f si="0" t="shared"/>
        <v>-4.139186408484145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401.0</v>
      </c>
      <c r="E24" s="4" t="n">
        <v>535.0</v>
      </c>
      <c r="F24" s="5" t="n">
        <f si="0" t="shared"/>
        <v>-25.04672897196262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2721.0</v>
      </c>
      <c r="E25" s="4" t="n">
        <v>2465.0</v>
      </c>
      <c r="F25" s="5" t="n">
        <f si="0" t="shared"/>
        <v>10.385395537525355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3646.0</v>
      </c>
      <c r="E26" s="4" t="n">
        <v>3730.0</v>
      </c>
      <c r="F26" s="5" t="n">
        <f si="0" t="shared"/>
        <v>-2.2520107238605895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968.0</v>
      </c>
      <c r="E27" s="4" t="n">
        <v>961.0</v>
      </c>
      <c r="F27" s="5" t="n">
        <f si="0" t="shared"/>
        <v>0.72840790842872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1245.0</v>
      </c>
      <c r="E28" s="4" t="n">
        <v>1133.0</v>
      </c>
      <c r="F28" s="5" t="n">
        <f si="0" t="shared"/>
        <v>9.885260370697264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506.0</v>
      </c>
      <c r="E29" s="4" t="n">
        <v>580.0</v>
      </c>
      <c r="F29" s="5" t="n">
        <f si="0" t="shared"/>
        <v>-12.758620689655173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599.0</v>
      </c>
      <c r="E30" s="4" t="n">
        <v>526.0</v>
      </c>
      <c r="F30" s="5" t="n">
        <f si="0" t="shared"/>
        <v>13.878326996197718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5121.0</v>
      </c>
      <c r="E31" s="4" t="n">
        <v>6267.0</v>
      </c>
      <c r="F31" s="5" t="n">
        <f si="0" t="shared"/>
        <v>-18.28626136907611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489.0</v>
      </c>
      <c r="E32" s="4" t="n">
        <v>468.0</v>
      </c>
      <c r="F32" s="5" t="n">
        <f si="0" t="shared"/>
        <v>4.487179487179487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122.0</v>
      </c>
      <c r="E33" s="4" t="n">
        <v>108.0</v>
      </c>
      <c r="F33" s="5" t="n">
        <f si="0" t="shared"/>
        <v>12.962962962962962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605.0</v>
      </c>
      <c r="E34" s="4" t="n">
        <v>605.0</v>
      </c>
      <c r="F34" s="5" t="n">
        <f si="0" t="shared"/>
        <v>0.0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3818.0</v>
      </c>
      <c r="E35" s="4" t="n">
        <f>E36-E24-E25-E26-E27-E28-E29-E30-E31-E32-E33-E34</f>
        <v>4102.0</v>
      </c>
      <c r="F35" s="5" t="n">
        <f si="0" t="shared"/>
        <v>-6.923451974646514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20241.0</v>
      </c>
      <c r="E36" s="4" t="n">
        <v>21480.0</v>
      </c>
      <c r="F36" s="5" t="n">
        <f si="0" t="shared"/>
        <v>-5.768156424581006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5578.0</v>
      </c>
      <c r="E37" s="4" t="n">
        <v>6465.0</v>
      </c>
      <c r="F37" s="5" t="n">
        <f si="0" t="shared"/>
        <v>-13.720030935808197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976.0</v>
      </c>
      <c r="E38" s="4" t="n">
        <v>918.0</v>
      </c>
      <c r="F38" s="5" t="n">
        <f si="0" t="shared"/>
        <v>6.318082788671024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92.0</v>
      </c>
      <c r="E39" s="4" t="n">
        <f>E40-E37-E38</f>
        <v>67.0</v>
      </c>
      <c r="F39" s="5" t="n">
        <f si="0" t="shared"/>
        <v>37.3134328358209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6646.0</v>
      </c>
      <c r="E40" s="4" t="n">
        <v>7450.0</v>
      </c>
      <c r="F40" s="5" t="n">
        <f si="0" t="shared"/>
        <v>-10.791946308724834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299.0</v>
      </c>
      <c r="E41" s="4" t="n">
        <v>391.0</v>
      </c>
      <c r="F41" s="5" t="n">
        <f si="0" t="shared"/>
        <v>-23.52941176470588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446.0</v>
      </c>
      <c r="E42" s="4" t="n">
        <f>E43-E41</f>
        <v>366.0</v>
      </c>
      <c r="F42" s="5" t="n">
        <f si="0" t="shared"/>
        <v>21.85792349726776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745.0</v>
      </c>
      <c r="E43" s="4" t="n">
        <v>757.0</v>
      </c>
      <c r="F43" s="5" t="n">
        <f si="0" t="shared"/>
        <v>-1.5852047556142668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18.0</v>
      </c>
      <c r="E44" s="4" t="n">
        <v>13.0</v>
      </c>
      <c r="F44" s="5" t="n">
        <f si="0" t="shared"/>
        <v>38.46153846153847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171693.0</v>
      </c>
      <c r="E45" s="4" t="n">
        <v>157993.0</v>
      </c>
      <c r="F45" s="5" t="n">
        <f si="0" t="shared"/>
        <v>8.671270246150147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460994.0</v>
      </c>
      <c r="E46" s="8" t="n">
        <f>E44+E43+E40+E36+E23+E16+E45</f>
        <v>419389.0</v>
      </c>
      <c r="F46" s="5" t="n">
        <f si="0" t="shared"/>
        <v>9.920384177935043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