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<sst xmlns="http://schemas.openxmlformats.org/spreadsheetml/2006/main" count="98" uniqueCount="56">
  <si>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</si>
  <si>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</si>
  <si>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</si>
  <si>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</si>
  <si>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</si>
  <si>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</si>
  <si>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</si>
  <si>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</si>
  <si>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</si>
  <si>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</si>
  <si>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</si>
  <si>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</si>
  <si>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</si>
  <si>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</si>
  <si>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</si>
  <si>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</si>
  <si>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</si>
  <si>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</si>
  <si>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</si>
  <si>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</si>
  <si>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</si>
  <si>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</si>
  <si>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</si>
  <si>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</si>
  <si>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</si>
  <si>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</si>
  <si>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</si>
  <si>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</si>
  <si>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</si>
  <si>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</si>
  <si>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</si>
  <si>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</si>
  <si>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</si>
  <si>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</si>
  <si>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</si>
  <si>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</si>
  <si>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</si>
  <si>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</si>
  <si>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</si>
  <si>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</si>
  <si>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</si>
  <si>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</si>
  <si>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</si>
  <si>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</si>
  <si>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</si>
  <si>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</si>
  <si>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</si>
  <si>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</si>
  <si>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</si>
  <si>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</si>
  <si>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</si>
  <si>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</si>
  <si>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</si>
  <si>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101年1月來臺旅客人次及成長率－按國籍分
Table 1-3 Visitor Arrivals by Nationality,
 January, 2012</t>
  </si>
  <si>
    <t>101年1月
Jan.., 2012</t>
  </si>
  <si>
    <t>100年1月
Jan..,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</si>
</sst>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94504.0</v>
      </c>
      <c r="E3" s="4" t="n">
        <v>101396.0</v>
      </c>
      <c r="F3" s="5" t="n">
        <f>IF(E3=0,"-",(D3-E3)/E3*100)</f>
        <v>-6.797112312122766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25856.0</v>
      </c>
      <c r="E4" s="4" t="n">
        <v>24700.0</v>
      </c>
      <c r="F4" s="5" t="n">
        <f ref="F4:F46" si="0" t="shared">IF(E4=0,"-",(D4-E4)/E4*100)</f>
        <v>4.680161943319838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1707.0</v>
      </c>
      <c r="E5" s="4" t="n">
        <v>2160.0</v>
      </c>
      <c r="F5" s="5" t="n">
        <f si="0" t="shared"/>
        <v>-20.97222222222222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698.0</v>
      </c>
      <c r="E6" s="4" t="n">
        <v>901.0</v>
      </c>
      <c r="F6" s="5" t="n">
        <f si="0" t="shared"/>
        <v>-22.530521642619313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21906.0</v>
      </c>
      <c r="E7" s="4" t="n">
        <v>17156.0</v>
      </c>
      <c r="F7" s="5" t="n">
        <f si="0" t="shared"/>
        <v>27.68710655164374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13803.0</v>
      </c>
      <c r="E8" s="4" t="n">
        <v>13033.0</v>
      </c>
      <c r="F8" s="5" t="n">
        <f si="0" t="shared"/>
        <v>5.908079490524054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12036.0</v>
      </c>
      <c r="E9" s="4" t="n">
        <v>11399.0</v>
      </c>
      <c r="F9" s="5" t="n">
        <f si="0" t="shared"/>
        <v>5.588209492060707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7559.0</v>
      </c>
      <c r="E10" s="4" t="n">
        <v>8149.0</v>
      </c>
      <c r="F10" s="5" t="n">
        <f si="0" t="shared"/>
        <v>-7.240152165909927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5311.0</v>
      </c>
      <c r="E11" s="4" t="n">
        <v>6137.0</v>
      </c>
      <c r="F11" s="5" t="n">
        <f si="0" t="shared"/>
        <v>-13.459344956819294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5374.0</v>
      </c>
      <c r="E12" s="4" t="n">
        <v>5420.0</v>
      </c>
      <c r="F12" s="5" t="n">
        <f si="0" t="shared"/>
        <v>-0.8487084870848708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656.0</v>
      </c>
      <c r="E13" s="4" t="n">
        <f>E14-E7-E8-E9-E10-E11-E12</f>
        <v>366.0</v>
      </c>
      <c r="F13" s="5" t="n">
        <f si="0" t="shared"/>
        <v>79.23497267759562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66645.0</v>
      </c>
      <c r="E14" s="4" t="n">
        <v>61660.0</v>
      </c>
      <c r="F14" s="5" t="n">
        <f si="0" t="shared"/>
        <v>8.084657800843335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440.0</v>
      </c>
      <c r="E15" s="4" t="n">
        <f>E16-E3-E4-E5-E6-E14</f>
        <v>502.0</v>
      </c>
      <c r="F15" s="5" t="n">
        <f si="0" t="shared"/>
        <v>-12.350597609561753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189850.0</v>
      </c>
      <c r="E16" s="4" t="n">
        <v>191319.0</v>
      </c>
      <c r="F16" s="5" t="n">
        <f si="0" t="shared"/>
        <v>-0.7678275550258992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8602.0</v>
      </c>
      <c r="E17" s="4" t="n">
        <v>7647.0</v>
      </c>
      <c r="F17" s="5" t="n">
        <f si="0" t="shared"/>
        <v>12.488557604289262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34785.0</v>
      </c>
      <c r="E18" s="4" t="n">
        <v>33306.0</v>
      </c>
      <c r="F18" s="5" t="n">
        <f si="0" t="shared"/>
        <v>4.440641325887228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118.0</v>
      </c>
      <c r="E19" s="4" t="n">
        <v>151.0</v>
      </c>
      <c r="F19" s="5" t="n">
        <f si="0" t="shared"/>
        <v>-21.85430463576159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399.0</v>
      </c>
      <c r="E20" s="4" t="n">
        <v>405.0</v>
      </c>
      <c r="F20" s="5" t="n">
        <f si="0" t="shared"/>
        <v>-1.4814814814814816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70.0</v>
      </c>
      <c r="E21" s="4" t="n">
        <v>64.0</v>
      </c>
      <c r="F21" s="5" t="n">
        <f si="0" t="shared"/>
        <v>9.375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549.0</v>
      </c>
      <c r="E22" s="4" t="n">
        <f>E23-E17-E18-E19-E20-E21</f>
        <v>648.0</v>
      </c>
      <c r="F22" s="5" t="n">
        <f>IF(E22=0,"-",(D22-E22)/E22*100)</f>
        <v>-15.277777777777779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44523.0</v>
      </c>
      <c r="E23" s="4" t="n">
        <v>42221.0</v>
      </c>
      <c r="F23" s="5" t="n">
        <f si="0" t="shared"/>
        <v>5.452263091826342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334.0</v>
      </c>
      <c r="E24" s="4" t="n">
        <v>376.0</v>
      </c>
      <c r="F24" s="5" t="n">
        <f si="0" t="shared"/>
        <v>-11.170212765957446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2745.0</v>
      </c>
      <c r="E25" s="4" t="n">
        <v>2590.0</v>
      </c>
      <c r="F25" s="5" t="n">
        <f si="0" t="shared"/>
        <v>5.984555984555985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3240.0</v>
      </c>
      <c r="E26" s="4" t="n">
        <v>3688.0</v>
      </c>
      <c r="F26" s="5" t="n">
        <f si="0" t="shared"/>
        <v>-12.147505422993492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915.0</v>
      </c>
      <c r="E27" s="4" t="n">
        <v>1027.0</v>
      </c>
      <c r="F27" s="5" t="n">
        <f si="0" t="shared"/>
        <v>-10.905550146056475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1239.0</v>
      </c>
      <c r="E28" s="4" t="n">
        <v>1297.0</v>
      </c>
      <c r="F28" s="5" t="n">
        <f si="0" t="shared"/>
        <v>-4.471858134155744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518.0</v>
      </c>
      <c r="E29" s="4" t="n">
        <v>513.0</v>
      </c>
      <c r="F29" s="5" t="n">
        <f si="0" t="shared"/>
        <v>0.9746588693957114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430.0</v>
      </c>
      <c r="E30" s="4" t="n">
        <v>443.0</v>
      </c>
      <c r="F30" s="5" t="n">
        <f si="0" t="shared"/>
        <v>-2.9345372460496613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5927.0</v>
      </c>
      <c r="E31" s="4" t="n">
        <v>5854.0</v>
      </c>
      <c r="F31" s="5" t="n">
        <f si="0" t="shared"/>
        <v>1.2470105910488556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479.0</v>
      </c>
      <c r="E32" s="4" t="n">
        <v>516.0</v>
      </c>
      <c r="F32" s="5" t="n">
        <f si="0" t="shared"/>
        <v>-7.170542635658915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63.0</v>
      </c>
      <c r="E33" s="4" t="n">
        <v>80.0</v>
      </c>
      <c r="F33" s="5" t="n">
        <f si="0" t="shared"/>
        <v>-21.25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543.0</v>
      </c>
      <c r="E34" s="4" t="n">
        <v>605.0</v>
      </c>
      <c r="F34" s="5" t="n">
        <f si="0" t="shared"/>
        <v>-10.24793388429752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3233.0</v>
      </c>
      <c r="E35" s="4" t="n">
        <f>E36-E24-E25-E26-E27-E28-E29-E30-E31-E32-E33-E34</f>
        <v>3303.0</v>
      </c>
      <c r="F35" s="5" t="n">
        <f si="0" t="shared"/>
        <v>-2.1192854980320917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19666.0</v>
      </c>
      <c r="E36" s="4" t="n">
        <v>20292.0</v>
      </c>
      <c r="F36" s="5" t="n">
        <f si="0" t="shared"/>
        <v>-3.0849595899862017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8094.0</v>
      </c>
      <c r="E37" s="4" t="n">
        <v>6939.0</v>
      </c>
      <c r="F37" s="5" t="n">
        <f si="0" t="shared"/>
        <v>16.645049718979678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1393.0</v>
      </c>
      <c r="E38" s="4" t="n">
        <v>1207.0</v>
      </c>
      <c r="F38" s="5" t="n">
        <f si="0" t="shared"/>
        <v>15.410107705053852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45.0</v>
      </c>
      <c r="E39" s="4" t="n">
        <f>E40-E37-E38</f>
        <v>64.0</v>
      </c>
      <c r="F39" s="5" t="n">
        <f si="0" t="shared"/>
        <v>-29.6875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9532.0</v>
      </c>
      <c r="E40" s="4" t="n">
        <v>8210.0</v>
      </c>
      <c r="F40" s="5" t="n">
        <f si="0" t="shared"/>
        <v>16.102314250913523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431.0</v>
      </c>
      <c r="E41" s="4" t="n">
        <v>455.0</v>
      </c>
      <c r="F41" s="5" t="n">
        <f si="0" t="shared"/>
        <v>-5.274725274725275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239.0</v>
      </c>
      <c r="E42" s="4" t="n">
        <f>E43-E41</f>
        <v>321.0</v>
      </c>
      <c r="F42" s="5" t="n">
        <f si="0" t="shared"/>
        <v>-25.54517133956386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670.0</v>
      </c>
      <c r="E43" s="4" t="n">
        <v>776.0</v>
      </c>
      <c r="F43" s="5" t="n">
        <f si="0" t="shared"/>
        <v>-13.65979381443299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16.0</v>
      </c>
      <c r="E44" s="4" t="n">
        <v>15.0</v>
      </c>
      <c r="F44" s="5" t="n">
        <f si="0" t="shared"/>
        <v>6.666666666666667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195807.0</v>
      </c>
      <c r="E45" s="4" t="n">
        <v>137784.0</v>
      </c>
      <c r="F45" s="5" t="n">
        <f si="0" t="shared"/>
        <v>42.111565929280616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460064.0</v>
      </c>
      <c r="E46" s="8" t="n">
        <f>E44+E43+E40+E36+E23+E16+E45</f>
        <v>400617.0</v>
      </c>
      <c r="F46" s="5" t="n">
        <f si="0" t="shared"/>
        <v>14.838861056819855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