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<sst xmlns="http://schemas.openxmlformats.org/spreadsheetml/2006/main" count="98" uniqueCount="56">
  <si>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</si>
  <si>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</si>
  <si>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</si>
  <si>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</si>
  <si>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</si>
  <si>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</si>
  <si>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</si>
  <si>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</si>
  <si>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</si>
  <si>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</si>
  <si>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</si>
  <si>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</si>
  <si>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</si>
  <si>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</si>
  <si>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</si>
  <si>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</si>
  <si>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</si>
  <si>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</si>
  <si>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</si>
  <si>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</si>
  <si>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</si>
  <si>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</si>
  <si>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</si>
  <si>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</si>
  <si>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</si>
  <si>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</si>
  <si>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</si>
  <si>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</si>
  <si>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</si>
  <si>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</si>
  <si>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</si>
  <si>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</si>
  <si>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</si>
  <si>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</si>
  <si>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</si>
  <si>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</si>
  <si>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</si>
  <si>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</si>
  <si>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</si>
  <si>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</si>
  <si>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</si>
  <si>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</si>
  <si>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</si>
  <si>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</si>
  <si>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</si>
  <si>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</si>
  <si>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</si>
  <si>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</si>
  <si>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</si>
  <si>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</si>
  <si>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</si>
  <si>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</si>
  <si>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</si>
  <si>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101年10月來臺旅客人次及成長率－按國籍分
Table 1-3 Visitor Arrivals by Nationality,
 October, 2012</t>
  </si>
  <si>
    <t>101年10月
Oct.., 2012</t>
  </si>
  <si>
    <t>100年10月
Oct..,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</si>
</sst>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119427.0</v>
      </c>
      <c r="E3" s="4" t="n">
        <v>113181.0</v>
      </c>
      <c r="F3" s="5" t="n">
        <f>IF(E3=0,"-",(D3-E3)/E3*100)</f>
        <v>5.51859411031887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21233.0</v>
      </c>
      <c r="E4" s="4" t="n">
        <v>18063.0</v>
      </c>
      <c r="F4" s="5" t="n">
        <f ref="F4:F46" si="0" t="shared">IF(E4=0,"-",(D4-E4)/E4*100)</f>
        <v>17.549687205890493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2366.0</v>
      </c>
      <c r="E5" s="4" t="n">
        <v>2286.0</v>
      </c>
      <c r="F5" s="5" t="n">
        <f si="0" t="shared"/>
        <v>3.499562554680665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1184.0</v>
      </c>
      <c r="E6" s="4" t="n">
        <v>1248.0</v>
      </c>
      <c r="F6" s="5" t="n">
        <f si="0" t="shared"/>
        <v>-5.128205128205128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32123.0</v>
      </c>
      <c r="E7" s="4" t="n">
        <v>27564.0</v>
      </c>
      <c r="F7" s="5" t="n">
        <f si="0" t="shared"/>
        <v>16.539689450007256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25632.0</v>
      </c>
      <c r="E8" s="4" t="n">
        <v>22572.0</v>
      </c>
      <c r="F8" s="5" t="n">
        <f si="0" t="shared"/>
        <v>13.556618819776714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13704.0</v>
      </c>
      <c r="E9" s="4" t="n">
        <v>15125.0</v>
      </c>
      <c r="F9" s="5" t="n">
        <f si="0" t="shared"/>
        <v>-9.39504132231405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8772.0</v>
      </c>
      <c r="E10" s="4" t="n">
        <v>9844.0</v>
      </c>
      <c r="F10" s="5" t="n">
        <f si="0" t="shared"/>
        <v>-10.889882161722877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8190.0</v>
      </c>
      <c r="E11" s="4" t="n">
        <v>8654.0</v>
      </c>
      <c r="F11" s="5" t="n">
        <f si="0" t="shared"/>
        <v>-5.361682458978507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6888.0</v>
      </c>
      <c r="E12" s="4" t="n">
        <v>7587.0</v>
      </c>
      <c r="F12" s="5" t="n">
        <f si="0" t="shared"/>
        <v>-9.213127718465797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1185.0</v>
      </c>
      <c r="E13" s="4" t="n">
        <f>E14-E7-E8-E9-E10-E11-E12</f>
        <v>1073.0</v>
      </c>
      <c r="F13" s="5" t="n">
        <f si="0" t="shared"/>
        <v>10.43802423112768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96494.0</v>
      </c>
      <c r="E14" s="4" t="n">
        <v>92419.0</v>
      </c>
      <c r="F14" s="5" t="n">
        <f si="0" t="shared"/>
        <v>4.40926649282074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775.0</v>
      </c>
      <c r="E15" s="4" t="n">
        <f>E16-E3-E4-E5-E6-E14</f>
        <v>684.0</v>
      </c>
      <c r="F15" s="5" t="n">
        <f si="0" t="shared"/>
        <v>13.304093567251464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241479.0</v>
      </c>
      <c r="E16" s="4" t="n">
        <v>227881.0</v>
      </c>
      <c r="F16" s="5" t="n">
        <f si="0" t="shared"/>
        <v>5.967149521021937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8988.0</v>
      </c>
      <c r="E17" s="4" t="n">
        <v>9199.0</v>
      </c>
      <c r="F17" s="5" t="n">
        <f si="0" t="shared"/>
        <v>-2.2937275790846834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36290.0</v>
      </c>
      <c r="E18" s="4" t="n">
        <v>39401.0</v>
      </c>
      <c r="F18" s="5" t="n">
        <f si="0" t="shared"/>
        <v>-7.89573868683536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258.0</v>
      </c>
      <c r="E19" s="4" t="n">
        <v>215.0</v>
      </c>
      <c r="F19" s="5" t="n">
        <f si="0" t="shared"/>
        <v>20.0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372.0</v>
      </c>
      <c r="E20" s="4" t="n">
        <v>462.0</v>
      </c>
      <c r="F20" s="5" t="n">
        <f si="0" t="shared"/>
        <v>-19.480519480519483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122.0</v>
      </c>
      <c r="E21" s="4" t="n">
        <v>101.0</v>
      </c>
      <c r="F21" s="5" t="n">
        <f si="0" t="shared"/>
        <v>20.792079207920793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863.0</v>
      </c>
      <c r="E22" s="4" t="n">
        <f>E23-E17-E18-E19-E20-E21</f>
        <v>762.0</v>
      </c>
      <c r="F22" s="5" t="n">
        <f>IF(E22=0,"-",(D22-E22)/E22*100)</f>
        <v>13.254593175853019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46893.0</v>
      </c>
      <c r="E23" s="4" t="n">
        <v>50140.0</v>
      </c>
      <c r="F23" s="5" t="n">
        <f si="0" t="shared"/>
        <v>-6.475867570801755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553.0</v>
      </c>
      <c r="E24" s="4" t="n">
        <v>521.0</v>
      </c>
      <c r="F24" s="5" t="n">
        <f si="0" t="shared"/>
        <v>6.142034548944338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3446.0</v>
      </c>
      <c r="E25" s="4" t="n">
        <v>3949.0</v>
      </c>
      <c r="F25" s="5" t="n">
        <f si="0" t="shared"/>
        <v>-12.737401873892123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5008.0</v>
      </c>
      <c r="E26" s="4" t="n">
        <v>5380.0</v>
      </c>
      <c r="F26" s="5" t="n">
        <f si="0" t="shared"/>
        <v>-6.91449814126394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1393.0</v>
      </c>
      <c r="E27" s="4" t="n">
        <v>1484.0</v>
      </c>
      <c r="F27" s="5" t="n">
        <f si="0" t="shared"/>
        <v>-6.132075471698113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1843.0</v>
      </c>
      <c r="E28" s="4" t="n">
        <v>1704.0</v>
      </c>
      <c r="F28" s="5" t="n">
        <f si="0" t="shared"/>
        <v>8.157276995305164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756.0</v>
      </c>
      <c r="E29" s="4" t="n">
        <v>776.0</v>
      </c>
      <c r="F29" s="5" t="n">
        <f si="0" t="shared"/>
        <v>-2.5773195876288657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655.0</v>
      </c>
      <c r="E30" s="4" t="n">
        <v>812.0</v>
      </c>
      <c r="F30" s="5" t="n">
        <f si="0" t="shared"/>
        <v>-19.334975369458128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6709.0</v>
      </c>
      <c r="E31" s="4" t="n">
        <v>6514.0</v>
      </c>
      <c r="F31" s="5" t="n">
        <f si="0" t="shared"/>
        <v>2.9935523487872278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617.0</v>
      </c>
      <c r="E32" s="4" t="n">
        <v>795.0</v>
      </c>
      <c r="F32" s="5" t="n">
        <f si="0" t="shared"/>
        <v>-22.38993710691824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147.0</v>
      </c>
      <c r="E33" s="4" t="n">
        <v>102.0</v>
      </c>
      <c r="F33" s="5" t="n">
        <f si="0" t="shared"/>
        <v>44.11764705882353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779.0</v>
      </c>
      <c r="E34" s="4" t="n">
        <v>864.0</v>
      </c>
      <c r="F34" s="5" t="n">
        <f si="0" t="shared"/>
        <v>-9.837962962962964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4988.0</v>
      </c>
      <c r="E35" s="4" t="n">
        <f>E36-E24-E25-E26-E27-E28-E29-E30-E31-E32-E33-E34</f>
        <v>4962.0</v>
      </c>
      <c r="F35" s="5" t="n">
        <f si="0" t="shared"/>
        <v>0.5239822652156388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26894.0</v>
      </c>
      <c r="E36" s="4" t="n">
        <v>27863.0</v>
      </c>
      <c r="F36" s="5" t="n">
        <f si="0" t="shared"/>
        <v>-3.4777303233679073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6656.0</v>
      </c>
      <c r="E37" s="4" t="n">
        <v>6693.0</v>
      </c>
      <c r="F37" s="5" t="n">
        <f si="0" t="shared"/>
        <v>-0.552816375317496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1242.0</v>
      </c>
      <c r="E38" s="4" t="n">
        <v>997.0</v>
      </c>
      <c r="F38" s="5" t="n">
        <f si="0" t="shared"/>
        <v>24.57372116349047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89.0</v>
      </c>
      <c r="E39" s="4" t="n">
        <f>E40-E37-E38</f>
        <v>96.0</v>
      </c>
      <c r="F39" s="5" t="n">
        <f si="0" t="shared"/>
        <v>-7.291666666666667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7987.0</v>
      </c>
      <c r="E40" s="4" t="n">
        <v>7786.0</v>
      </c>
      <c r="F40" s="5" t="n">
        <f si="0" t="shared"/>
        <v>2.5815566401232983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280.0</v>
      </c>
      <c r="E41" s="4" t="n">
        <v>345.0</v>
      </c>
      <c r="F41" s="5" t="n">
        <f si="0" t="shared"/>
        <v>-18.84057971014493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516.0</v>
      </c>
      <c r="E42" s="4" t="n">
        <f>E43-E41</f>
        <v>580.0</v>
      </c>
      <c r="F42" s="5" t="n">
        <f si="0" t="shared"/>
        <v>-11.03448275862069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796.0</v>
      </c>
      <c r="E43" s="4" t="n">
        <v>925.0</v>
      </c>
      <c r="F43" s="5" t="n">
        <f si="0" t="shared"/>
        <v>-13.945945945945946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38.0</v>
      </c>
      <c r="E44" s="4" t="n">
        <v>54.0</v>
      </c>
      <c r="F44" s="5" t="n">
        <f si="0" t="shared"/>
        <v>-29.629629629629626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286255.0</v>
      </c>
      <c r="E45" s="4" t="n">
        <v>215781.0</v>
      </c>
      <c r="F45" s="5" t="n">
        <f si="0" t="shared"/>
        <v>32.659965427910706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610342.0</v>
      </c>
      <c r="E46" s="8" t="n">
        <f>E44+E43+E40+E36+E23+E16+E45</f>
        <v>530430.0</v>
      </c>
      <c r="F46" s="5" t="n">
        <f si="0" t="shared"/>
        <v>15.06551288577192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