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<sst xmlns="http://schemas.openxmlformats.org/spreadsheetml/2006/main" count="98" uniqueCount="56">
  <si>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</si>
  <si>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</si>
  <si>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</si>
  <si>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</si>
  <si>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</si>
  <si>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</si>
  <si>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</si>
  <si>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</si>
  <si>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</si>
  <si>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</si>
  <si>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</si>
  <si>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</si>
  <si>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</si>
  <si>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</si>
  <si>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</si>
  <si>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</si>
  <si>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</si>
  <si>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</si>
  <si>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</si>
  <si>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</si>
  <si>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</si>
  <si>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</si>
  <si>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</si>
  <si>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</si>
  <si>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</si>
  <si>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</si>
  <si>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</si>
  <si>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</si>
  <si>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</si>
  <si>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</si>
  <si>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</si>
  <si>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</si>
  <si>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</si>
  <si>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</si>
  <si>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</si>
  <si>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</si>
  <si>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</si>
  <si>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</si>
  <si>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</si>
  <si>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</si>
  <si>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</si>
  <si>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</si>
  <si>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</si>
  <si>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</si>
  <si>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</si>
  <si>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</si>
  <si>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</si>
  <si>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</si>
  <si>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</si>
  <si>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</si>
  <si>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</si>
  <si>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</si>
  <si>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</si>
  <si>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101年11月來臺旅客人次及成長率－按國籍分
Table 1-3 Visitor Arrivals by Nationality,
 November, 2012</t>
  </si>
  <si>
    <t>101年11月
Nov.., 2012</t>
  </si>
  <si>
    <t>100年11月
Nov..,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</si>
</sst>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126655.0</v>
      </c>
      <c r="E3" s="4" t="n">
        <v>130873.0</v>
      </c>
      <c r="F3" s="5" t="n">
        <f>IF(E3=0,"-",(D3-E3)/E3*100)</f>
        <v>-3.2229718887776695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23395.0</v>
      </c>
      <c r="E4" s="4" t="n">
        <v>21187.0</v>
      </c>
      <c r="F4" s="5" t="n">
        <f ref="F4:F46" si="0" t="shared">IF(E4=0,"-",(D4-E4)/E4*100)</f>
        <v>10.421484872799358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2364.0</v>
      </c>
      <c r="E5" s="4" t="n">
        <v>2439.0</v>
      </c>
      <c r="F5" s="5" t="n">
        <f si="0" t="shared"/>
        <v>-3.075030750307503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1130.0</v>
      </c>
      <c r="E6" s="4" t="n">
        <v>1164.0</v>
      </c>
      <c r="F6" s="5" t="n">
        <f si="0" t="shared"/>
        <v>-2.9209621993127146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45077.0</v>
      </c>
      <c r="E7" s="4" t="n">
        <v>41099.0</v>
      </c>
      <c r="F7" s="5" t="n">
        <f si="0" t="shared"/>
        <v>9.679067617216965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39235.0</v>
      </c>
      <c r="E8" s="4" t="n">
        <v>35278.0</v>
      </c>
      <c r="F8" s="5" t="n">
        <f si="0" t="shared"/>
        <v>11.21662225749759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13904.0</v>
      </c>
      <c r="E9" s="4" t="n">
        <v>13193.0</v>
      </c>
      <c r="F9" s="5" t="n">
        <f si="0" t="shared"/>
        <v>5.389221556886228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8762.0</v>
      </c>
      <c r="E10" s="4" t="n">
        <v>7885.0</v>
      </c>
      <c r="F10" s="5" t="n">
        <f si="0" t="shared"/>
        <v>11.122384273937856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7469.0</v>
      </c>
      <c r="E11" s="4" t="n">
        <v>6770.0</v>
      </c>
      <c r="F11" s="5" t="n">
        <f si="0" t="shared"/>
        <v>10.32496307237814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6813.0</v>
      </c>
      <c r="E12" s="4" t="n">
        <v>6705.0</v>
      </c>
      <c r="F12" s="5" t="n">
        <f si="0" t="shared"/>
        <v>1.6107382550335572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633.0</v>
      </c>
      <c r="E13" s="4" t="n">
        <f>E14-E7-E8-E9-E10-E11-E12</f>
        <v>432.0</v>
      </c>
      <c r="F13" s="5" t="n">
        <f si="0" t="shared"/>
        <v>46.52777777777778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121893.0</v>
      </c>
      <c r="E14" s="4" t="n">
        <v>111362.0</v>
      </c>
      <c r="F14" s="5" t="n">
        <f si="0" t="shared"/>
        <v>9.456547116610693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855.0</v>
      </c>
      <c r="E15" s="4" t="n">
        <f>E16-E3-E4-E5-E6-E14</f>
        <v>615.0</v>
      </c>
      <c r="F15" s="5" t="n">
        <f si="0" t="shared"/>
        <v>39.02439024390244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276292.0</v>
      </c>
      <c r="E16" s="4" t="n">
        <v>267640.0</v>
      </c>
      <c r="F16" s="5" t="n">
        <f si="0" t="shared"/>
        <v>3.232700642654312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9689.0</v>
      </c>
      <c r="E17" s="4" t="n">
        <v>9213.0</v>
      </c>
      <c r="F17" s="5" t="n">
        <f si="0" t="shared"/>
        <v>5.166612395528059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39025.0</v>
      </c>
      <c r="E18" s="4" t="n">
        <v>36979.0</v>
      </c>
      <c r="F18" s="5" t="n">
        <f si="0" t="shared"/>
        <v>5.532870007301441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287.0</v>
      </c>
      <c r="E19" s="4" t="n">
        <v>146.0</v>
      </c>
      <c r="F19" s="5" t="n">
        <f si="0" t="shared"/>
        <v>96.57534246575342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341.0</v>
      </c>
      <c r="E20" s="4" t="n">
        <v>337.0</v>
      </c>
      <c r="F20" s="5" t="n">
        <f si="0" t="shared"/>
        <v>1.1869436201780417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113.0</v>
      </c>
      <c r="E21" s="4" t="n">
        <v>100.0</v>
      </c>
      <c r="F21" s="5" t="n">
        <f si="0" t="shared"/>
        <v>13.0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780.0</v>
      </c>
      <c r="E22" s="4" t="n">
        <f>E23-E17-E18-E19-E20-E21</f>
        <v>530.0</v>
      </c>
      <c r="F22" s="5" t="n">
        <f>IF(E22=0,"-",(D22-E22)/E22*100)</f>
        <v>47.16981132075472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50235.0</v>
      </c>
      <c r="E23" s="4" t="n">
        <v>47305.0</v>
      </c>
      <c r="F23" s="5" t="n">
        <f si="0" t="shared"/>
        <v>6.193848430398478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636.0</v>
      </c>
      <c r="E24" s="4" t="n">
        <v>489.0</v>
      </c>
      <c r="F24" s="5" t="n">
        <f si="0" t="shared"/>
        <v>30.061349693251532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3884.0</v>
      </c>
      <c r="E25" s="4" t="n">
        <v>3395.0</v>
      </c>
      <c r="F25" s="5" t="n">
        <f si="0" t="shared"/>
        <v>14.403534609720175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4834.0</v>
      </c>
      <c r="E26" s="4" t="n">
        <v>5111.0</v>
      </c>
      <c r="F26" s="5" t="n">
        <f si="0" t="shared"/>
        <v>-5.4196830365877515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1791.0</v>
      </c>
      <c r="E27" s="4" t="n">
        <v>1502.0</v>
      </c>
      <c r="F27" s="5" t="n">
        <f si="0" t="shared"/>
        <v>19.241011984021306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1840.0</v>
      </c>
      <c r="E28" s="4" t="n">
        <v>1646.0</v>
      </c>
      <c r="F28" s="5" t="n">
        <f si="0" t="shared"/>
        <v>11.7861482381531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993.0</v>
      </c>
      <c r="E29" s="4" t="n">
        <v>797.0</v>
      </c>
      <c r="F29" s="5" t="n">
        <f si="0" t="shared"/>
        <v>24.592220828105397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773.0</v>
      </c>
      <c r="E30" s="4" t="n">
        <v>708.0</v>
      </c>
      <c r="F30" s="5" t="n">
        <f si="0" t="shared"/>
        <v>9.180790960451978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7256.0</v>
      </c>
      <c r="E31" s="4" t="n">
        <v>6860.0</v>
      </c>
      <c r="F31" s="5" t="n">
        <f si="0" t="shared"/>
        <v>5.772594752186589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673.0</v>
      </c>
      <c r="E32" s="4" t="n">
        <v>661.0</v>
      </c>
      <c r="F32" s="5" t="n">
        <f si="0" t="shared"/>
        <v>1.8154311649016641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139.0</v>
      </c>
      <c r="E33" s="4" t="n">
        <v>164.0</v>
      </c>
      <c r="F33" s="5" t="n">
        <f si="0" t="shared"/>
        <v>-15.24390243902439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829.0</v>
      </c>
      <c r="E34" s="4" t="n">
        <v>747.0</v>
      </c>
      <c r="F34" s="5" t="n">
        <f si="0" t="shared"/>
        <v>10.977242302543507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5391.0</v>
      </c>
      <c r="E35" s="4" t="n">
        <f>E36-E24-E25-E26-E27-E28-E29-E30-E31-E32-E33-E34</f>
        <v>4629.0</v>
      </c>
      <c r="F35" s="5" t="n">
        <f si="0" t="shared"/>
        <v>16.46143875567077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29039.0</v>
      </c>
      <c r="E36" s="4" t="n">
        <v>26709.0</v>
      </c>
      <c r="F36" s="5" t="n">
        <f si="0" t="shared"/>
        <v>8.723651203714104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6476.0</v>
      </c>
      <c r="E37" s="4" t="n">
        <v>6344.0</v>
      </c>
      <c r="F37" s="5" t="n">
        <f si="0" t="shared"/>
        <v>2.080706179066835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1286.0</v>
      </c>
      <c r="E38" s="4" t="n">
        <v>1149.0</v>
      </c>
      <c r="F38" s="5" t="n">
        <f si="0" t="shared"/>
        <v>11.923411662315056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85.0</v>
      </c>
      <c r="E39" s="4" t="n">
        <f>E40-E37-E38</f>
        <v>75.0</v>
      </c>
      <c r="F39" s="5" t="n">
        <f si="0" t="shared"/>
        <v>13.333333333333334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7847.0</v>
      </c>
      <c r="E40" s="4" t="n">
        <v>7568.0</v>
      </c>
      <c r="F40" s="5" t="n">
        <f si="0" t="shared"/>
        <v>3.686575052854123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300.0</v>
      </c>
      <c r="E41" s="4" t="n">
        <v>344.0</v>
      </c>
      <c r="F41" s="5" t="n">
        <f si="0" t="shared"/>
        <v>-12.790697674418606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571.0</v>
      </c>
      <c r="E42" s="4" t="n">
        <f>E43-E41</f>
        <v>359.0</v>
      </c>
      <c r="F42" s="5" t="n">
        <f si="0" t="shared"/>
        <v>59.05292479108635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871.0</v>
      </c>
      <c r="E43" s="4" t="n">
        <v>703.0</v>
      </c>
      <c r="F43" s="5" t="n">
        <f si="0" t="shared"/>
        <v>23.897581792318633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43.0</v>
      </c>
      <c r="E44" s="4" t="n">
        <v>51.0</v>
      </c>
      <c r="F44" s="5" t="n">
        <f si="0" t="shared"/>
        <v>-15.686274509803921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307290.0</v>
      </c>
      <c r="E45" s="4" t="n">
        <v>269367.0</v>
      </c>
      <c r="F45" s="5" t="n">
        <f si="0" t="shared"/>
        <v>14.078561961932975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671617.0</v>
      </c>
      <c r="E46" s="8" t="n">
        <f>E44+E43+E40+E36+E23+E16+E45</f>
        <v>619343.0</v>
      </c>
      <c r="F46" s="5" t="n">
        <f si="0" t="shared"/>
        <v>8.440234248227558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