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<sst xmlns="http://schemas.openxmlformats.org/spreadsheetml/2006/main" count="98" uniqueCount="56">
  <si>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</si>
  <si>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</si>
  <si>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</si>
  <si>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</si>
  <si>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</si>
  <si>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</si>
  <si>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</si>
  <si>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</si>
  <si>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</si>
  <si>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</si>
  <si>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</si>
  <si>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</si>
  <si>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</si>
  <si>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</si>
  <si>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</si>
  <si>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</si>
  <si>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</si>
  <si>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</si>
  <si>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</si>
  <si>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</si>
  <si>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</si>
  <si>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</si>
  <si>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</si>
  <si>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</si>
  <si>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</si>
  <si>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</si>
  <si>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</si>
  <si>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</si>
  <si>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</si>
  <si>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</si>
  <si>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</si>
  <si>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</si>
  <si>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</si>
  <si>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</si>
  <si>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</si>
  <si>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</si>
  <si>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</si>
  <si>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</si>
  <si>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</si>
  <si>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</si>
  <si>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</si>
  <si>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</si>
  <si>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</si>
  <si>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</si>
  <si>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</si>
  <si>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</si>
  <si>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</si>
  <si>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</si>
  <si>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</si>
  <si>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</si>
  <si>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</si>
  <si>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</si>
  <si>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</si>
  <si>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101年12月來臺旅客人次及成長率－按國籍分
Table 1-3 Visitor Arrivals by Nationality,
 December, 2012</t>
  </si>
  <si>
    <t>101年12月
Dec.., 2012</t>
  </si>
  <si>
    <t>100年12月
Dec..,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</si>
</sst>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121712.0</v>
      </c>
      <c r="E3" s="4" t="n">
        <v>129374.0</v>
      </c>
      <c r="F3" s="5" t="n">
        <f>IF(E3=0,"-",(D3-E3)/E3*100)</f>
        <v>-5.922364617311052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24786.0</v>
      </c>
      <c r="E4" s="4" t="n">
        <v>21206.0</v>
      </c>
      <c r="F4" s="5" t="n">
        <f ref="F4:F46" si="0" t="shared">IF(E4=0,"-",(D4-E4)/E4*100)</f>
        <v>16.882014524191266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2024.0</v>
      </c>
      <c r="E5" s="4" t="n">
        <v>1865.0</v>
      </c>
      <c r="F5" s="5" t="n">
        <f si="0" t="shared"/>
        <v>8.525469168900804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830.0</v>
      </c>
      <c r="E6" s="4" t="n">
        <v>914.0</v>
      </c>
      <c r="F6" s="5" t="n">
        <f si="0" t="shared"/>
        <v>-9.190371991247265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48966.0</v>
      </c>
      <c r="E7" s="4" t="n">
        <v>45521.0</v>
      </c>
      <c r="F7" s="5" t="n">
        <f si="0" t="shared"/>
        <v>7.567935678038708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57168.0</v>
      </c>
      <c r="E8" s="4" t="n">
        <v>53667.0</v>
      </c>
      <c r="F8" s="5" t="n">
        <f si="0" t="shared"/>
        <v>6.523561965453631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17067.0</v>
      </c>
      <c r="E9" s="4" t="n">
        <v>15574.0</v>
      </c>
      <c r="F9" s="5" t="n">
        <f si="0" t="shared"/>
        <v>9.58649030435341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9417.0</v>
      </c>
      <c r="E10" s="4" t="n">
        <v>8951.0</v>
      </c>
      <c r="F10" s="5" t="n">
        <f si="0" t="shared"/>
        <v>5.2061222209808955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8512.0</v>
      </c>
      <c r="E11" s="4" t="n">
        <v>8887.0</v>
      </c>
      <c r="F11" s="5" t="n">
        <f si="0" t="shared"/>
        <v>-4.219646674918421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6677.0</v>
      </c>
      <c r="E12" s="4" t="n">
        <v>6290.0</v>
      </c>
      <c r="F12" s="5" t="n">
        <f si="0" t="shared"/>
        <v>6.152623211446741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875.0</v>
      </c>
      <c r="E13" s="4" t="n">
        <f>E14-E7-E8-E9-E10-E11-E12</f>
        <v>644.0</v>
      </c>
      <c r="F13" s="5" t="n">
        <f si="0" t="shared"/>
        <v>35.869565217391305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148682.0</v>
      </c>
      <c r="E14" s="4" t="n">
        <v>139534.0</v>
      </c>
      <c r="F14" s="5" t="n">
        <f si="0" t="shared"/>
        <v>6.556108188685195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529.0</v>
      </c>
      <c r="E15" s="4" t="n">
        <f>E16-E3-E4-E5-E6-E14</f>
        <v>582.0</v>
      </c>
      <c r="F15" s="5" t="n">
        <f si="0" t="shared"/>
        <v>-9.106529209621993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298563.0</v>
      </c>
      <c r="E16" s="4" t="n">
        <v>293475.0</v>
      </c>
      <c r="F16" s="5" t="n">
        <f si="0" t="shared"/>
        <v>1.7337081523128035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10697.0</v>
      </c>
      <c r="E17" s="4" t="n">
        <v>10951.0</v>
      </c>
      <c r="F17" s="5" t="n">
        <f si="0" t="shared"/>
        <v>-2.3194228837549082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42229.0</v>
      </c>
      <c r="E18" s="4" t="n">
        <v>43181.0</v>
      </c>
      <c r="F18" s="5" t="n">
        <f si="0" t="shared"/>
        <v>-2.2046733517056114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186.0</v>
      </c>
      <c r="E19" s="4" t="n">
        <v>118.0</v>
      </c>
      <c r="F19" s="5" t="n">
        <f si="0" t="shared"/>
        <v>57.6271186440678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341.0</v>
      </c>
      <c r="E20" s="4" t="n">
        <v>343.0</v>
      </c>
      <c r="F20" s="5" t="n">
        <f si="0" t="shared"/>
        <v>-0.5830903790087464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79.0</v>
      </c>
      <c r="E21" s="4" t="n">
        <v>55.0</v>
      </c>
      <c r="F21" s="5" t="n">
        <f si="0" t="shared"/>
        <v>43.63636363636363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456.0</v>
      </c>
      <c r="E22" s="4" t="n">
        <f>E23-E17-E18-E19-E20-E21</f>
        <v>479.0</v>
      </c>
      <c r="F22" s="5" t="n">
        <f>IF(E22=0,"-",(D22-E22)/E22*100)</f>
        <v>-4.801670146137787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53988.0</v>
      </c>
      <c r="E23" s="4" t="n">
        <v>55127.0</v>
      </c>
      <c r="F23" s="5" t="n">
        <f si="0" t="shared"/>
        <v>-2.066138189997642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367.0</v>
      </c>
      <c r="E24" s="4" t="n">
        <v>345.0</v>
      </c>
      <c r="F24" s="5" t="n">
        <f si="0" t="shared"/>
        <v>6.3768115942028984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3191.0</v>
      </c>
      <c r="E25" s="4" t="n">
        <v>3046.0</v>
      </c>
      <c r="F25" s="5" t="n">
        <f si="0" t="shared"/>
        <v>4.760341431385424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3881.0</v>
      </c>
      <c r="E26" s="4" t="n">
        <v>3597.0</v>
      </c>
      <c r="F26" s="5" t="n">
        <f si="0" t="shared"/>
        <v>7.895468445927162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1054.0</v>
      </c>
      <c r="E27" s="4" t="n">
        <v>949.0</v>
      </c>
      <c r="F27" s="5" t="n">
        <f si="0" t="shared"/>
        <v>11.064278187565858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1523.0</v>
      </c>
      <c r="E28" s="4" t="n">
        <v>1299.0</v>
      </c>
      <c r="F28" s="5" t="n">
        <f si="0" t="shared"/>
        <v>17.244033872209393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586.0</v>
      </c>
      <c r="E29" s="4" t="n">
        <v>579.0</v>
      </c>
      <c r="F29" s="5" t="n">
        <f si="0" t="shared"/>
        <v>1.2089810017271159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499.0</v>
      </c>
      <c r="E30" s="4" t="n">
        <v>565.0</v>
      </c>
      <c r="F30" s="5" t="n">
        <f si="0" t="shared"/>
        <v>-11.68141592920354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6632.0</v>
      </c>
      <c r="E31" s="4" t="n">
        <v>6869.0</v>
      </c>
      <c r="F31" s="5" t="n">
        <f si="0" t="shared"/>
        <v>-3.4502838841170473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417.0</v>
      </c>
      <c r="E32" s="4" t="n">
        <v>523.0</v>
      </c>
      <c r="F32" s="5" t="n">
        <f si="0" t="shared"/>
        <v>-20.26768642447419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120.0</v>
      </c>
      <c r="E33" s="4" t="n">
        <v>99.0</v>
      </c>
      <c r="F33" s="5" t="n">
        <f si="0" t="shared"/>
        <v>21.21212121212121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693.0</v>
      </c>
      <c r="E34" s="4" t="n">
        <v>619.0</v>
      </c>
      <c r="F34" s="5" t="n">
        <f si="0" t="shared"/>
        <v>11.954765751211632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5276.0</v>
      </c>
      <c r="E35" s="4" t="n">
        <f>E36-E24-E25-E26-E27-E28-E29-E30-E31-E32-E33-E34</f>
        <v>5113.0</v>
      </c>
      <c r="F35" s="5" t="n">
        <f si="0" t="shared"/>
        <v>3.1879522785057692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24239.0</v>
      </c>
      <c r="E36" s="4" t="n">
        <v>23603.0</v>
      </c>
      <c r="F36" s="5" t="n">
        <f si="0" t="shared"/>
        <v>2.6945727238062958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9962.0</v>
      </c>
      <c r="E37" s="4" t="n">
        <v>9091.0</v>
      </c>
      <c r="F37" s="5" t="n">
        <f si="0" t="shared"/>
        <v>9.58090419095809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1921.0</v>
      </c>
      <c r="E38" s="4" t="n">
        <v>1599.0</v>
      </c>
      <c r="F38" s="5" t="n">
        <f si="0" t="shared"/>
        <v>20.137585991244528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58.0</v>
      </c>
      <c r="E39" s="4" t="n">
        <f>E40-E37-E38</f>
        <v>57.0</v>
      </c>
      <c r="F39" s="5" t="n">
        <f si="0" t="shared"/>
        <v>1.7543859649122806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11941.0</v>
      </c>
      <c r="E40" s="4" t="n">
        <v>10747.0</v>
      </c>
      <c r="F40" s="5" t="n">
        <f si="0" t="shared"/>
        <v>11.110077230855122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468.0</v>
      </c>
      <c r="E41" s="4" t="n">
        <v>444.0</v>
      </c>
      <c r="F41" s="5" t="n">
        <f si="0" t="shared"/>
        <v>5.405405405405405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302.0</v>
      </c>
      <c r="E42" s="4" t="n">
        <f>E43-E41</f>
        <v>299.0</v>
      </c>
      <c r="F42" s="5" t="n">
        <f si="0" t="shared"/>
        <v>1.0033444816053512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770.0</v>
      </c>
      <c r="E43" s="4" t="n">
        <v>743.0</v>
      </c>
      <c r="F43" s="5" t="n">
        <f si="0" t="shared"/>
        <v>3.6339165545087484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34.0</v>
      </c>
      <c r="E44" s="4" t="n">
        <v>39.0</v>
      </c>
      <c r="F44" s="5" t="n">
        <f si="0" t="shared"/>
        <v>-12.82051282051282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313053.0</v>
      </c>
      <c r="E45" s="4" t="n">
        <v>264860.0</v>
      </c>
      <c r="F45" s="5" t="n">
        <f si="0" t="shared"/>
        <v>18.195650532356716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702588.0</v>
      </c>
      <c r="E46" s="8" t="n">
        <f>E44+E43+E40+E36+E23+E16+E45</f>
        <v>648594.0</v>
      </c>
      <c r="F46" s="5" t="n">
        <f si="0" t="shared"/>
        <v>8.324776362408533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