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<sst xmlns="http://schemas.openxmlformats.org/spreadsheetml/2006/main" count="98" uniqueCount="56">
  <si>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</si>
  <si>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</si>
  <si>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</si>
  <si>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</si>
  <si>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</si>
  <si>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</si>
  <si>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</si>
  <si>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</si>
  <si>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</si>
  <si>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</si>
  <si>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</si>
  <si>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</si>
  <si>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</si>
  <si>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</si>
  <si>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</si>
  <si>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</si>
  <si>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</si>
  <si>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</si>
  <si>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</si>
  <si>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</si>
  <si>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</si>
  <si>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</si>
  <si>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</si>
  <si>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</si>
  <si>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</si>
  <si>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</si>
  <si>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</si>
  <si>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</si>
  <si>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</si>
  <si>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</si>
  <si>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</si>
  <si>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</si>
  <si>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</si>
  <si>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</si>
  <si>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</si>
  <si>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</si>
  <si>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</si>
  <si>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</si>
  <si>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</si>
  <si>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</si>
  <si>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</si>
  <si>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</si>
  <si>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</si>
  <si>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</si>
  <si>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</si>
  <si>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</si>
  <si>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</si>
  <si>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</si>
  <si>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</si>
  <si>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</si>
  <si>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</si>
  <si>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</si>
  <si>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</si>
  <si>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101年2月來臺旅客人次及成長率－按國籍分
Table 1-3 Visitor Arrivals by Nationality,
 February, 2012</t>
  </si>
  <si>
    <t>101年2月
Feb.., 2012</t>
  </si>
  <si>
    <t>100年2月
Feb..,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</si>
</sst>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134284.0</v>
      </c>
      <c r="E3" s="4" t="n">
        <v>107378.0</v>
      </c>
      <c r="F3" s="5" t="n">
        <f>IF(E3=0,"-",(D3-E3)/E3*100)</f>
        <v>25.057274301998543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23630.0</v>
      </c>
      <c r="E4" s="4" t="n">
        <v>23558.0</v>
      </c>
      <c r="F4" s="5" t="n">
        <f ref="F4:F46" si="0" t="shared">IF(E4=0,"-",(D4-E4)/E4*100)</f>
        <v>0.3056286611766703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2326.0</v>
      </c>
      <c r="E5" s="4" t="n">
        <v>2106.0</v>
      </c>
      <c r="F5" s="5" t="n">
        <f si="0" t="shared"/>
        <v>10.446343779677113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1090.0</v>
      </c>
      <c r="E6" s="4" t="n">
        <v>881.0</v>
      </c>
      <c r="F6" s="5" t="n">
        <f si="0" t="shared"/>
        <v>23.72304199772985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28935.0</v>
      </c>
      <c r="E7" s="4" t="n">
        <v>27332.0</v>
      </c>
      <c r="F7" s="5" t="n">
        <f si="0" t="shared"/>
        <v>5.864920240011708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16071.0</v>
      </c>
      <c r="E8" s="4" t="n">
        <v>13776.0</v>
      </c>
      <c r="F8" s="5" t="n">
        <f si="0" t="shared"/>
        <v>16.659407665505228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12544.0</v>
      </c>
      <c r="E9" s="4" t="n">
        <v>9703.0</v>
      </c>
      <c r="F9" s="5" t="n">
        <f si="0" t="shared"/>
        <v>29.279604246109454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7814.0</v>
      </c>
      <c r="E10" s="4" t="n">
        <v>6916.0</v>
      </c>
      <c r="F10" s="5" t="n">
        <f si="0" t="shared"/>
        <v>12.984384037015618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8914.0</v>
      </c>
      <c r="E11" s="4" t="n">
        <v>8680.0</v>
      </c>
      <c r="F11" s="5" t="n">
        <f si="0" t="shared"/>
        <v>2.6958525345622117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9376.0</v>
      </c>
      <c r="E12" s="4" t="n">
        <v>9343.0</v>
      </c>
      <c r="F12" s="5" t="n">
        <f si="0" t="shared"/>
        <v>0.3532056084769346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410.0</v>
      </c>
      <c r="E13" s="4" t="n">
        <f>E14-E7-E8-E9-E10-E11-E12</f>
        <v>511.0</v>
      </c>
      <c r="F13" s="5" t="n">
        <f si="0" t="shared"/>
        <v>-19.765166340508806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84064.0</v>
      </c>
      <c r="E14" s="4" t="n">
        <v>76261.0</v>
      </c>
      <c r="F14" s="5" t="n">
        <f si="0" t="shared"/>
        <v>10.231966535975138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661.0</v>
      </c>
      <c r="E15" s="4" t="n">
        <f>E16-E3-E4-E5-E6-E14</f>
        <v>529.0</v>
      </c>
      <c r="F15" s="5" t="n">
        <f si="0" t="shared"/>
        <v>24.95274102079395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246055.0</v>
      </c>
      <c r="E16" s="4" t="n">
        <v>210713.0</v>
      </c>
      <c r="F16" s="5" t="n">
        <f si="0" t="shared"/>
        <v>16.77257691741848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6755.0</v>
      </c>
      <c r="E17" s="4" t="n">
        <v>7621.0</v>
      </c>
      <c r="F17" s="5" t="n">
        <f si="0" t="shared"/>
        <v>-11.363338144600446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28543.0</v>
      </c>
      <c r="E18" s="4" t="n">
        <v>29932.0</v>
      </c>
      <c r="F18" s="5" t="n">
        <f si="0" t="shared"/>
        <v>-4.640518508619538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151.0</v>
      </c>
      <c r="E19" s="4" t="n">
        <v>143.0</v>
      </c>
      <c r="F19" s="5" t="n">
        <f si="0" t="shared"/>
        <v>5.594405594405594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283.0</v>
      </c>
      <c r="E20" s="4" t="n">
        <v>241.0</v>
      </c>
      <c r="F20" s="5" t="n">
        <f si="0" t="shared"/>
        <v>17.42738589211618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53.0</v>
      </c>
      <c r="E21" s="4" t="n">
        <v>47.0</v>
      </c>
      <c r="F21" s="5" t="n">
        <f si="0" t="shared"/>
        <v>12.76595744680851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751.0</v>
      </c>
      <c r="E22" s="4" t="n">
        <f>E23-E17-E18-E19-E20-E21</f>
        <v>735.0</v>
      </c>
      <c r="F22" s="5" t="n">
        <f>IF(E22=0,"-",(D22-E22)/E22*100)</f>
        <v>2.1768707482993195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36536.0</v>
      </c>
      <c r="E23" s="4" t="n">
        <v>38719.0</v>
      </c>
      <c r="F23" s="5" t="n">
        <f si="0" t="shared"/>
        <v>-5.638058834164106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389.0</v>
      </c>
      <c r="E24" s="4" t="n">
        <v>299.0</v>
      </c>
      <c r="F24" s="5" t="n">
        <f si="0" t="shared"/>
        <v>30.100334448160538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3053.0</v>
      </c>
      <c r="E25" s="4" t="n">
        <v>2706.0</v>
      </c>
      <c r="F25" s="5" t="n">
        <f si="0" t="shared"/>
        <v>12.823355506282336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3900.0</v>
      </c>
      <c r="E26" s="4" t="n">
        <v>4343.0</v>
      </c>
      <c r="F26" s="5" t="n">
        <f si="0" t="shared"/>
        <v>-10.200322357817177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1114.0</v>
      </c>
      <c r="E27" s="4" t="n">
        <v>970.0</v>
      </c>
      <c r="F27" s="5" t="n">
        <f si="0" t="shared"/>
        <v>14.845360824742269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1474.0</v>
      </c>
      <c r="E28" s="4" t="n">
        <v>1178.0</v>
      </c>
      <c r="F28" s="5" t="n">
        <f si="0" t="shared"/>
        <v>25.127334465195243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598.0</v>
      </c>
      <c r="E29" s="4" t="n">
        <v>565.0</v>
      </c>
      <c r="F29" s="5" t="n">
        <f si="0" t="shared"/>
        <v>5.84070796460177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489.0</v>
      </c>
      <c r="E30" s="4" t="n">
        <v>411.0</v>
      </c>
      <c r="F30" s="5" t="n">
        <f si="0" t="shared"/>
        <v>18.97810218978102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5554.0</v>
      </c>
      <c r="E31" s="4" t="n">
        <v>6062.0</v>
      </c>
      <c r="F31" s="5" t="n">
        <f si="0" t="shared"/>
        <v>-8.38007258330584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549.0</v>
      </c>
      <c r="E32" s="4" t="n">
        <v>572.0</v>
      </c>
      <c r="F32" s="5" t="n">
        <f si="0" t="shared"/>
        <v>-4.020979020979021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124.0</v>
      </c>
      <c r="E33" s="4" t="n">
        <v>107.0</v>
      </c>
      <c r="F33" s="5" t="n">
        <f si="0" t="shared"/>
        <v>15.887850467289718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626.0</v>
      </c>
      <c r="E34" s="4" t="n">
        <v>644.0</v>
      </c>
      <c r="F34" s="5" t="n">
        <f si="0" t="shared"/>
        <v>-2.7950310559006213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3788.0</v>
      </c>
      <c r="E35" s="4" t="n">
        <f>E36-E24-E25-E26-E27-E28-E29-E30-E31-E32-E33-E34</f>
        <v>3765.0</v>
      </c>
      <c r="F35" s="5" t="n">
        <f si="0" t="shared"/>
        <v>0.6108897742363878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21658.0</v>
      </c>
      <c r="E36" s="4" t="n">
        <v>21622.0</v>
      </c>
      <c r="F36" s="5" t="n">
        <f si="0" t="shared"/>
        <v>0.16649708630098972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6164.0</v>
      </c>
      <c r="E37" s="4" t="n">
        <v>5685.0</v>
      </c>
      <c r="F37" s="5" t="n">
        <f si="0" t="shared"/>
        <v>8.425681618293755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949.0</v>
      </c>
      <c r="E38" s="4" t="n">
        <v>813.0</v>
      </c>
      <c r="F38" s="5" t="n">
        <f si="0" t="shared"/>
        <v>16.728167281672818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44.0</v>
      </c>
      <c r="E39" s="4" t="n">
        <f>E40-E37-E38</f>
        <v>58.0</v>
      </c>
      <c r="F39" s="5" t="n">
        <f si="0" t="shared"/>
        <v>-24.137931034482758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7157.0</v>
      </c>
      <c r="E40" s="4" t="n">
        <v>6556.0</v>
      </c>
      <c r="F40" s="5" t="n">
        <f si="0" t="shared"/>
        <v>9.167175106772422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439.0</v>
      </c>
      <c r="E41" s="4" t="n">
        <v>548.0</v>
      </c>
      <c r="F41" s="5" t="n">
        <f si="0" t="shared"/>
        <v>-19.89051094890511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364.0</v>
      </c>
      <c r="E42" s="4" t="n">
        <f>E43-E41</f>
        <v>249.0</v>
      </c>
      <c r="F42" s="5" t="n">
        <f si="0" t="shared"/>
        <v>46.1847389558233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803.0</v>
      </c>
      <c r="E43" s="4" t="n">
        <v>797.0</v>
      </c>
      <c r="F43" s="5" t="n">
        <f si="0" t="shared"/>
        <v>0.7528230865746549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24.0</v>
      </c>
      <c r="E44" s="4" t="n">
        <v>27.0</v>
      </c>
      <c r="F44" s="5" t="n">
        <f si="0" t="shared"/>
        <v>-11.11111111111111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213007.0</v>
      </c>
      <c r="E45" s="4" t="n">
        <v>175034.0</v>
      </c>
      <c r="F45" s="5" t="n">
        <f si="0" t="shared"/>
        <v>21.694642183804287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525240.0</v>
      </c>
      <c r="E46" s="8" t="n">
        <f>E44+E43+E40+E36+E23+E16+E45</f>
        <v>453468.0</v>
      </c>
      <c r="F46" s="5" t="n">
        <f si="0" t="shared"/>
        <v>15.827357167429676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